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ZA0" localSheetId="0">"Crystal Ball Data : Ver. 4.0.1"</definedName>
    <definedName name="ZA0A" localSheetId="0">1+104</definedName>
    <definedName name="ZA0C" localSheetId="0">0+0</definedName>
    <definedName name="ZA0F" localSheetId="0">6+112</definedName>
    <definedName name="ZA0T" localSheetId="0">853552531+0</definedName>
    <definedName name="ZA104" localSheetId="0">'Sheet1'!$B$9+"aB9"+16929+'Sheet1'!$B$5+0+300+'Sheet1'!$B$6+0+15</definedName>
    <definedName name="ZF107" localSheetId="0">'Sheet1'!$F$15+"135"+""+545+553+187+57+18+341+476+4+3+"-"+"+"+2.6+50+2+4+95+0+5</definedName>
    <definedName name="ZF108" localSheetId="0">'Sheet1'!$F$16+"140"+""+545+553+187+72+40+356+498+4+3+"-"+"+"+2.6+50+2+4+95+0+5</definedName>
    <definedName name="ZF109" localSheetId="0">'Sheet1'!$F$17+"145"+""+545+553+187+87+62+371+520+4+3+"-"+"+"+2.6+50+2+4+95+0+5</definedName>
    <definedName name="ZF110" localSheetId="0">'Sheet1'!$F$18+"150"+""+545+553+187+102+84+386+542+4+3+"-"+"+"+2.6+50+2+4+95+0+5</definedName>
    <definedName name="ZF111" localSheetId="0">'Sheet1'!$F$19+"155"+""+545+553+187+117+106+401+564+4+3+"-"+"+"+2.6+50+2+4+95+0+5</definedName>
    <definedName name="ZF112" localSheetId="0">'Sheet1'!$F$20+"160"+""+545+553+187+132+128+416+586+4+3+"-"+"+"+2.6+50+2+4+95+0+5</definedName>
  </definedNames>
  <calcPr fullCalcOnLoad="1"/>
</workbook>
</file>

<file path=xl/sharedStrings.xml><?xml version="1.0" encoding="utf-8"?>
<sst xmlns="http://schemas.openxmlformats.org/spreadsheetml/2006/main" count="40" uniqueCount="37">
  <si>
    <t>MAIL.XLS</t>
  </si>
  <si>
    <t>Express Mail Staffing Problem</t>
  </si>
  <si>
    <t>Note: All volume figures are in thousand of pieces</t>
  </si>
  <si>
    <t>Avg daily volume</t>
  </si>
  <si>
    <t>Volume sorted per hour</t>
  </si>
  <si>
    <t>Standard deviation</t>
  </si>
  <si>
    <t>Regular time cost per hour</t>
  </si>
  <si>
    <t>Overtime cost per hour</t>
  </si>
  <si>
    <t>Random Volume:</t>
  </si>
  <si>
    <t>Volume</t>
  </si>
  <si>
    <t>Regular time</t>
  </si>
  <si>
    <t>Overtime</t>
  </si>
  <si>
    <t xml:space="preserve">Total </t>
  </si>
  <si>
    <t>Sorters</t>
  </si>
  <si>
    <t>in regular time</t>
  </si>
  <si>
    <t>to overtime</t>
  </si>
  <si>
    <t>Cost</t>
  </si>
  <si>
    <t>Statistics</t>
  </si>
  <si>
    <t>135</t>
  </si>
  <si>
    <t>140</t>
  </si>
  <si>
    <t>145</t>
  </si>
  <si>
    <t>150</t>
  </si>
  <si>
    <t>155</t>
  </si>
  <si>
    <t>160</t>
  </si>
  <si>
    <t>Trials</t>
  </si>
  <si>
    <t>Mean</t>
  </si>
  <si>
    <t>Median</t>
  </si>
  <si>
    <t>Mode</t>
  </si>
  <si>
    <t>Standard Deviation</t>
  </si>
  <si>
    <t>Variance</t>
  </si>
  <si>
    <t>Skewness</t>
  </si>
  <si>
    <t>Kurtosis</t>
  </si>
  <si>
    <t>Coeff. of Variability</t>
  </si>
  <si>
    <t>Range Minimum</t>
  </si>
  <si>
    <t>Range Maximum</t>
  </si>
  <si>
    <t>Range Width</t>
  </si>
  <si>
    <t>Mean Std. Error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</si>
</sst>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
    <numFmt numFmtId="167" formatCode="0.00000"/>
    <numFmt numFmtId="168" formatCode="0.0000"/>
    <numFmt numFmtId="169" formatCode="0.000"/>
  </numFmts>
  <fonts count="8">
    <font>
      <sz val="10"/>
      <name val="Arial"/>
      <family val="0"/>
    </font>
    <font>
      <b/>
      <sz val="10"/>
      <name val="Arial"/>
      <family val="0"/>
    </font>
    <font>
      <i/>
      <sz val="10"/>
      <name val="Arial"/>
      <family val="0"/>
    </font>
    <font>
      <b/>
      <i/>
      <sz val="10"/>
      <name val="Arial"/>
      <family val="0"/>
    </font>
    <font>
      <sz val="10"/>
      <name val="MS Sans Serif"/>
      <family val="0"/>
    </font>
    <font>
      <b/>
      <sz val="10"/>
      <name val="MS Sans Serif"/>
      <family val="0"/>
    </font>
    <font>
      <sz val="8"/>
      <name val="Arial"/>
      <family val="0"/>
    </font>
    <font>
      <b/>
      <sz val="8"/>
      <name val="Arial"/>
      <family val="0"/>
    </font>
  </fonts>
  <fills count="4">
    <fill>
      <patternFill/>
    </fill>
    <fill>
      <patternFill patternType="gray125"/>
    </fill>
    <fill>
      <patternFill patternType="solid">
        <fgColor indexed="11"/>
        <bgColor indexed="64"/>
      </patternFill>
    </fill>
    <fill>
      <patternFill patternType="solid">
        <fgColor indexed="15"/>
        <bgColor indexed="64"/>
      </patternFill>
    </fill>
  </fills>
  <borders count="3">
    <border>
      <left/>
      <right/>
      <top/>
      <bottom/>
      <diagonal/>
    </border>
    <border>
      <left>
        <color indexed="63"/>
      </left>
      <right style="hair"/>
      <top>
        <color indexed="63"/>
      </top>
      <bottom>
        <color indexed="63"/>
      </bottom>
    </border>
    <border>
      <left>
        <color indexed="63"/>
      </left>
      <right style="hair"/>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4"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3" fontId="0" fillId="0" borderId="0" xfId="0" applyNumberFormat="1" applyAlignment="1">
      <alignment/>
    </xf>
    <xf numFmtId="44" fontId="0" fillId="0" borderId="0" xfId="18" applyAlignment="1">
      <alignment/>
    </xf>
    <xf numFmtId="3" fontId="0" fillId="0" borderId="0" xfId="0" applyNumberFormat="1" applyFill="1" applyAlignment="1">
      <alignment/>
    </xf>
    <xf numFmtId="0" fontId="0" fillId="0" borderId="0" xfId="0" applyFill="1" applyAlignment="1">
      <alignment/>
    </xf>
    <xf numFmtId="0" fontId="0" fillId="0" borderId="0" xfId="0" applyFont="1" applyAlignment="1">
      <alignment/>
    </xf>
    <xf numFmtId="0" fontId="0" fillId="0" borderId="0" xfId="0" applyAlignment="1">
      <alignment horizontal="center"/>
    </xf>
    <xf numFmtId="2" fontId="0" fillId="0" borderId="0" xfId="0" applyNumberFormat="1" applyAlignment="1">
      <alignment/>
    </xf>
    <xf numFmtId="4" fontId="0" fillId="0" borderId="1" xfId="0" applyNumberFormat="1" applyBorder="1" applyAlignment="1">
      <alignment/>
    </xf>
    <xf numFmtId="0" fontId="0" fillId="0" borderId="1" xfId="0" applyBorder="1" applyAlignment="1">
      <alignment horizontal="left"/>
    </xf>
    <xf numFmtId="0" fontId="0" fillId="0" borderId="2" xfId="0" applyBorder="1" applyAlignment="1">
      <alignment/>
    </xf>
    <xf numFmtId="0" fontId="0" fillId="0" borderId="2" xfId="0" applyBorder="1" applyAlignment="1">
      <alignment horizontal="left"/>
    </xf>
    <xf numFmtId="0" fontId="5" fillId="0" borderId="1" xfId="0" applyFont="1" applyBorder="1" applyAlignment="1">
      <alignment horizontal="center"/>
    </xf>
    <xf numFmtId="44" fontId="0" fillId="0" borderId="1" xfId="18" applyBorder="1" applyAlignment="1">
      <alignment horizontal="left"/>
    </xf>
    <xf numFmtId="44" fontId="0" fillId="0" borderId="1" xfId="18" applyBorder="1" applyAlignment="1">
      <alignment/>
    </xf>
    <xf numFmtId="0" fontId="0" fillId="2" borderId="0" xfId="0" applyFill="1" applyAlignment="1">
      <alignment/>
    </xf>
    <xf numFmtId="44" fontId="0" fillId="2" borderId="1" xfId="18" applyFill="1" applyBorder="1" applyAlignment="1">
      <alignment/>
    </xf>
    <xf numFmtId="44" fontId="0" fillId="3" borderId="0" xfId="18" applyFill="1" applyAlignment="1">
      <alignment/>
    </xf>
    <xf numFmtId="4" fontId="0" fillId="3" borderId="1" xfId="0" applyNumberFormat="1" applyFill="1" applyBorder="1" applyAlignment="1">
      <alignment/>
    </xf>
    <xf numFmtId="0" fontId="0" fillId="3" borderId="0" xfId="0" applyFill="1" applyAlignment="1">
      <alignment/>
    </xf>
    <xf numFmtId="44" fontId="0" fillId="3" borderId="1" xfId="18" applyFill="1" applyBorder="1" applyAlignment="1">
      <alignment/>
    </xf>
  </cellXfs>
  <cellStyles count="9">
    <cellStyle name="Normal" xfId="0"/>
    <cellStyle name="Comma" xfId="15"/>
    <cellStyle name="Comma [0]" xfId="16"/>
    <cellStyle name="Comma_DATA" xfId="17"/>
    <cellStyle name="Currency" xfId="18"/>
    <cellStyle name="Currency [0]" xfId="19"/>
    <cellStyle name="Currency_DATA"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Average Daily Cost vs Number of Regular Sorters</a:t>
            </a:r>
          </a:p>
        </c:rich>
      </c:tx>
      <c:layout/>
      <c:spPr>
        <a:noFill/>
        <a:ln>
          <a:noFill/>
        </a:ln>
      </c:spPr>
    </c:title>
    <c:plotArea>
      <c:layout>
        <c:manualLayout>
          <c:xMode val="edge"/>
          <c:yMode val="edge"/>
          <c:x val="0.06525"/>
          <c:y val="0.1885"/>
          <c:w val="0.785"/>
          <c:h val="0.658"/>
        </c:manualLayout>
      </c:layout>
      <c:lineChart>
        <c:grouping val="standard"/>
        <c:varyColors val="0"/>
        <c:ser>
          <c:idx val="0"/>
          <c:order val="0"/>
          <c:tx>
            <c:strRef>
              <c:f>Sheet3!$A$9</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cat>
            <c:strRef>
              <c:f>Sheet3!$B$7:$G$7</c:f>
              <c:strCache>
                <c:ptCount val="6"/>
                <c:pt idx="0">
                  <c:v>135</c:v>
                </c:pt>
                <c:pt idx="1">
                  <c:v>140</c:v>
                </c:pt>
                <c:pt idx="2">
                  <c:v>145</c:v>
                </c:pt>
                <c:pt idx="3">
                  <c:v>150</c:v>
                </c:pt>
                <c:pt idx="4">
                  <c:v>155</c:v>
                </c:pt>
                <c:pt idx="5">
                  <c:v>160</c:v>
                </c:pt>
              </c:strCache>
            </c:strRef>
          </c:cat>
          <c:val>
            <c:numRef>
              <c:f>Sheet3!$B$9:$G$9</c:f>
              <c:numCache>
                <c:ptCount val="6"/>
                <c:pt idx="0">
                  <c:v>12606.987581113888</c:v>
                </c:pt>
                <c:pt idx="1">
                  <c:v>12436.84342664258</c:v>
                </c:pt>
                <c:pt idx="2">
                  <c:v>12334.1111545158</c:v>
                </c:pt>
                <c:pt idx="3">
                  <c:v>12356.589482244652</c:v>
                </c:pt>
                <c:pt idx="4">
                  <c:v>12533.152645611035</c:v>
                </c:pt>
                <c:pt idx="5">
                  <c:v>12838.370265640338</c:v>
                </c:pt>
              </c:numCache>
            </c:numRef>
          </c:val>
          <c:smooth val="0"/>
        </c:ser>
        <c:marker val="1"/>
        <c:axId val="7884091"/>
        <c:axId val="3847956"/>
      </c:lineChart>
      <c:catAx>
        <c:axId val="7884091"/>
        <c:scaling>
          <c:orientation val="minMax"/>
        </c:scaling>
        <c:axPos val="b"/>
        <c:title>
          <c:tx>
            <c:rich>
              <a:bodyPr vert="horz" rot="0" anchor="ctr"/>
              <a:lstStyle/>
              <a:p>
                <a:pPr algn="ctr">
                  <a:defRPr/>
                </a:pPr>
                <a:r>
                  <a:rPr lang="en-US" cap="none" sz="800" b="1" i="0" u="none" baseline="0">
                    <a:latin typeface="Arial"/>
                    <a:ea typeface="Arial"/>
                    <a:cs typeface="Arial"/>
                  </a:rPr>
                  <a:t>Number of Regular Sorters</a:t>
                </a:r>
              </a:p>
            </c:rich>
          </c:tx>
          <c:layout/>
          <c:overlay val="0"/>
          <c:spPr>
            <a:noFill/>
            <a:ln>
              <a:noFill/>
            </a:ln>
          </c:spPr>
        </c:title>
        <c:delete val="0"/>
        <c:numFmt formatCode="General" sourceLinked="1"/>
        <c:majorTickMark val="in"/>
        <c:minorTickMark val="none"/>
        <c:tickLblPos val="nextTo"/>
        <c:crossAx val="3847956"/>
        <c:crosses val="autoZero"/>
        <c:auto val="0"/>
        <c:lblOffset val="100"/>
        <c:noMultiLvlLbl val="0"/>
      </c:catAx>
      <c:valAx>
        <c:axId val="3847956"/>
        <c:scaling>
          <c:orientation val="minMax"/>
          <c:min val="12300"/>
        </c:scaling>
        <c:axPos val="l"/>
        <c:title>
          <c:tx>
            <c:rich>
              <a:bodyPr vert="horz" rot="-5400000" anchor="ctr"/>
              <a:lstStyle/>
              <a:p>
                <a:pPr algn="ctr">
                  <a:defRPr/>
                </a:pPr>
                <a:r>
                  <a:rPr lang="en-US" cap="none" sz="800" b="1" i="0" u="none" baseline="0">
                    <a:latin typeface="Arial"/>
                    <a:ea typeface="Arial"/>
                    <a:cs typeface="Arial"/>
                  </a:rPr>
                  <a:t>Average Daily Cost</a:t>
                </a:r>
              </a:p>
            </c:rich>
          </c:tx>
          <c:layout/>
          <c:overlay val="0"/>
          <c:spPr>
            <a:noFill/>
            <a:ln>
              <a:noFill/>
            </a:ln>
          </c:spPr>
        </c:title>
        <c:majorGridlines>
          <c:spPr>
            <a:ln w="3175">
              <a:solidFill>
                <a:srgbClr val="000000"/>
              </a:solidFill>
              <a:prstDash val="sysDot"/>
            </a:ln>
          </c:spPr>
        </c:majorGridlines>
        <c:delete val="0"/>
        <c:numFmt formatCode="_(&quot;$&quot;* #,##0_);_(&quot;$&quot;* \(#,##0\);_(&quot;$&quot;* &quot;-&quot;_);_(@_)" sourceLinked="0"/>
        <c:majorTickMark val="out"/>
        <c:minorTickMark val="none"/>
        <c:tickLblPos val="nextTo"/>
        <c:crossAx val="7884091"/>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17</xdr:row>
      <xdr:rowOff>0</xdr:rowOff>
    </xdr:to>
    <xdr:sp>
      <xdr:nvSpPr>
        <xdr:cNvPr id="1" name="Text 1"/>
        <xdr:cNvSpPr txBox="1">
          <a:spLocks noChangeArrowheads="1"/>
        </xdr:cNvSpPr>
      </xdr:nvSpPr>
      <xdr:spPr>
        <a:xfrm>
          <a:off x="0" y="0"/>
          <a:ext cx="5486400" cy="27527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This is the spreadsheet MAIL.XLS which contains the solution of the Express Mail Staffing Problem.
The parameters of the sorting operation are entered in the cells B5:B6 and F5:F7. Cell B9 contains one realization for the mail volume (in thousands), but the actual volume is a normal random variable with mean defined in cell B5 and standard deviation defined in cell B6. The total cost associated with the current realization of the volume (300) is defined in cells F15:F20. For example, the total cost associated with 135 regular workers, defined in cell A15, is the sum of the regular time cost $10,800.00 = 135*8*($10), or A15*8*$F$6, defined in cell D15, plus the overtime cost, defined in cell E15. To compute the overtime cost, we need to compute first how much volume is assigned to overtime workers. This is defined in cell C15 by 300 - 135*0.25, or $B$9-A15*$F$5.  Now, the overtime cost is the number of hours required to process the extra volume, defined in cell C15, times the overtime cost per hour $15.00, or $F$7. Thus cell E15 is (C15/$F$5)*$F$29. Note that overtime may be fractional.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7</xdr:col>
      <xdr:colOff>0</xdr:colOff>
      <xdr:row>4</xdr:row>
      <xdr:rowOff>76200</xdr:rowOff>
    </xdr:to>
    <xdr:sp>
      <xdr:nvSpPr>
        <xdr:cNvPr id="1" name="Text 1"/>
        <xdr:cNvSpPr txBox="1">
          <a:spLocks noChangeArrowheads="1"/>
        </xdr:cNvSpPr>
      </xdr:nvSpPr>
      <xdr:spPr>
        <a:xfrm>
          <a:off x="0" y="9525"/>
          <a:ext cx="6438900" cy="7143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We are now ready to perform the steps to running a simulation using Crystal Ball. The assumption cell is B9 and the forecast cells are F15:F20 of Sheet 1.  In the the Run Preferences menu we have set the number of runs to 10,000 and the simulation seed equal to 123. A summary of the results is provided below. (See a more detailed explanation of how to use Crystal Ball in Lecture 8.)
</a:t>
          </a:r>
        </a:p>
      </xdr:txBody>
    </xdr:sp>
    <xdr:clientData/>
  </xdr:twoCellAnchor>
  <xdr:twoCellAnchor>
    <xdr:from>
      <xdr:col>0</xdr:col>
      <xdr:colOff>9525</xdr:colOff>
      <xdr:row>36</xdr:row>
      <xdr:rowOff>95250</xdr:rowOff>
    </xdr:from>
    <xdr:to>
      <xdr:col>7</xdr:col>
      <xdr:colOff>0</xdr:colOff>
      <xdr:row>40</xdr:row>
      <xdr:rowOff>66675</xdr:rowOff>
    </xdr:to>
    <xdr:sp>
      <xdr:nvSpPr>
        <xdr:cNvPr id="2" name="Text 2"/>
        <xdr:cNvSpPr txBox="1">
          <a:spLocks noChangeArrowheads="1"/>
        </xdr:cNvSpPr>
      </xdr:nvSpPr>
      <xdr:spPr>
        <a:xfrm>
          <a:off x="9525" y="5924550"/>
          <a:ext cx="6429375" cy="6191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A plot of the average daily cost versus the number of regular sorters is given above. Endpoints of 90% confidence intervals are also plotted. </a:t>
          </a:r>
          <a:r>
            <a:rPr lang="en-US" cap="none" sz="1000" b="0" i="1" u="none" baseline="0">
              <a:latin typeface="Arial"/>
              <a:ea typeface="Arial"/>
              <a:cs typeface="Arial"/>
            </a:rPr>
            <a:t>The lowest average daily cost is $ 12,334.11, requiring 145 regular sorters. </a:t>
          </a:r>
        </a:p>
      </xdr:txBody>
    </xdr:sp>
    <xdr:clientData/>
  </xdr:twoCellAnchor>
  <xdr:twoCellAnchor>
    <xdr:from>
      <xdr:col>4</xdr:col>
      <xdr:colOff>771525</xdr:colOff>
      <xdr:row>43</xdr:row>
      <xdr:rowOff>47625</xdr:rowOff>
    </xdr:from>
    <xdr:to>
      <xdr:col>6</xdr:col>
      <xdr:colOff>628650</xdr:colOff>
      <xdr:row>45</xdr:row>
      <xdr:rowOff>66675</xdr:rowOff>
    </xdr:to>
    <xdr:sp>
      <xdr:nvSpPr>
        <xdr:cNvPr id="3" name="Text 3"/>
        <xdr:cNvSpPr txBox="1">
          <a:spLocks noChangeArrowheads="1"/>
        </xdr:cNvSpPr>
      </xdr:nvSpPr>
      <xdr:spPr>
        <a:xfrm>
          <a:off x="4505325" y="7010400"/>
          <a:ext cx="17240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Solution by Joao Soares, 
Feb/1997</a:t>
          </a:r>
        </a:p>
      </xdr:txBody>
    </xdr:sp>
    <xdr:clientData/>
  </xdr:twoCellAnchor>
  <xdr:twoCellAnchor>
    <xdr:from>
      <xdr:col>0</xdr:col>
      <xdr:colOff>581025</xdr:colOff>
      <xdr:row>21</xdr:row>
      <xdr:rowOff>95250</xdr:rowOff>
    </xdr:from>
    <xdr:to>
      <xdr:col>6</xdr:col>
      <xdr:colOff>228600</xdr:colOff>
      <xdr:row>35</xdr:row>
      <xdr:rowOff>104775</xdr:rowOff>
    </xdr:to>
    <xdr:graphicFrame>
      <xdr:nvGraphicFramePr>
        <xdr:cNvPr id="4" name="Chart 4"/>
        <xdr:cNvGraphicFramePr/>
      </xdr:nvGraphicFramePr>
      <xdr:xfrm>
        <a:off x="581025" y="3495675"/>
        <a:ext cx="5248275" cy="2276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0"/>
  <sheetViews>
    <sheetView tabSelected="1" workbookViewId="0" topLeftCell="A1">
      <selection activeCell="F15" sqref="F15"/>
    </sheetView>
  </sheetViews>
  <sheetFormatPr defaultColWidth="9.140625" defaultRowHeight="12.75"/>
  <cols>
    <col min="1" max="1" width="17.140625" style="0" customWidth="1"/>
    <col min="2" max="2" width="14.28125" style="0" customWidth="1"/>
    <col min="3" max="3" width="13.00390625" style="0" customWidth="1"/>
    <col min="4" max="4" width="12.7109375" style="0" customWidth="1"/>
    <col min="5" max="5" width="13.00390625" style="0" customWidth="1"/>
    <col min="6" max="6" width="13.140625" style="0" customWidth="1"/>
    <col min="7" max="7" width="12.421875" style="0" customWidth="1"/>
    <col min="9" max="9" width="10.28125" style="0" customWidth="1"/>
    <col min="10" max="10" width="10.421875" style="0" customWidth="1"/>
  </cols>
  <sheetData>
    <row r="1" spans="1:3" s="1" customFormat="1" ht="12.75">
      <c r="A1" s="1" t="s">
        <v>0</v>
      </c>
      <c r="C1" s="1" t="s">
        <v>1</v>
      </c>
    </row>
    <row r="3" spans="1:9" ht="12.75">
      <c r="A3" s="6" t="s">
        <v>2</v>
      </c>
      <c r="B3" s="6"/>
      <c r="C3" s="6"/>
      <c r="D3" s="6"/>
      <c r="E3" s="6"/>
      <c r="F3" s="6"/>
      <c r="G3" s="6"/>
      <c r="H3" s="6"/>
      <c r="I3" s="6"/>
    </row>
    <row r="4" spans="1:9" ht="12.75">
      <c r="A4" s="6"/>
      <c r="B4" s="6"/>
      <c r="C4" s="6"/>
      <c r="D4" s="6"/>
      <c r="E4" s="6"/>
      <c r="F4" s="6"/>
      <c r="G4" s="6"/>
      <c r="H4" s="6"/>
      <c r="I4" s="6"/>
    </row>
    <row r="5" spans="1:6" ht="12.75">
      <c r="A5" s="6" t="s">
        <v>3</v>
      </c>
      <c r="B5" s="6">
        <v>300</v>
      </c>
      <c r="C5" s="6"/>
      <c r="D5" s="6" t="s">
        <v>4</v>
      </c>
      <c r="E5" s="6"/>
      <c r="F5" s="6">
        <v>0.25</v>
      </c>
    </row>
    <row r="6" spans="1:6" ht="12.75" customHeight="1">
      <c r="A6" s="6" t="s">
        <v>5</v>
      </c>
      <c r="B6" s="6">
        <v>15</v>
      </c>
      <c r="C6" s="6"/>
      <c r="D6" s="6" t="s">
        <v>6</v>
      </c>
      <c r="E6" s="6"/>
      <c r="F6" s="6">
        <v>10</v>
      </c>
    </row>
    <row r="7" spans="1:6" ht="12.75">
      <c r="A7" s="6"/>
      <c r="B7" s="6"/>
      <c r="C7" s="6"/>
      <c r="D7" s="6" t="s">
        <v>7</v>
      </c>
      <c r="E7" s="6"/>
      <c r="F7" s="6">
        <v>15</v>
      </c>
    </row>
    <row r="8" spans="1:8" ht="12.75">
      <c r="A8" s="6"/>
      <c r="B8" s="6"/>
      <c r="C8" s="6"/>
      <c r="D8" s="6"/>
      <c r="E8" s="6"/>
      <c r="F8" s="6"/>
      <c r="G8" s="6"/>
      <c r="H8" s="6"/>
    </row>
    <row r="9" spans="1:2" ht="12.75">
      <c r="A9" s="6" t="s">
        <v>8</v>
      </c>
      <c r="B9" s="16">
        <v>300</v>
      </c>
    </row>
    <row r="10" spans="1:3" ht="12.75">
      <c r="A10" s="6"/>
      <c r="B10" s="1"/>
      <c r="C10" s="1"/>
    </row>
    <row r="11" spans="1:3" ht="12.75">
      <c r="A11" s="6"/>
      <c r="B11" s="1"/>
      <c r="C11" s="1"/>
    </row>
    <row r="12" spans="1:10" ht="12.75">
      <c r="A12" s="7"/>
      <c r="B12" s="7" t="s">
        <v>9</v>
      </c>
      <c r="C12" s="7" t="s">
        <v>9</v>
      </c>
      <c r="D12" s="7" t="s">
        <v>10</v>
      </c>
      <c r="E12" s="7" t="s">
        <v>11</v>
      </c>
      <c r="F12" s="7" t="s">
        <v>12</v>
      </c>
      <c r="J12" s="3"/>
    </row>
    <row r="13" spans="1:10" ht="12.75">
      <c r="A13" s="7" t="s">
        <v>13</v>
      </c>
      <c r="B13" s="7" t="s">
        <v>14</v>
      </c>
      <c r="C13" s="7" t="s">
        <v>15</v>
      </c>
      <c r="D13" s="7" t="s">
        <v>16</v>
      </c>
      <c r="E13" s="7" t="s">
        <v>16</v>
      </c>
      <c r="F13" s="7" t="s">
        <v>16</v>
      </c>
      <c r="J13" s="3"/>
    </row>
    <row r="15" spans="1:7" ht="12.75">
      <c r="A15" s="7">
        <v>135</v>
      </c>
      <c r="B15" s="8">
        <f aca="true" t="shared" si="0" ref="B15:B20">MIN($B$9,A15*8*$F$5)</f>
        <v>270</v>
      </c>
      <c r="C15" s="8">
        <f aca="true" t="shared" si="1" ref="C15:C20">$B$9-B15</f>
        <v>30</v>
      </c>
      <c r="D15" s="3">
        <f aca="true" t="shared" si="2" ref="D15:D20">A15*8*$F$6</f>
        <v>10800</v>
      </c>
      <c r="E15" s="3">
        <f aca="true" t="shared" si="3" ref="E15:E20">(C15/$F$5)*$F$7</f>
        <v>1800</v>
      </c>
      <c r="F15" s="18">
        <f aca="true" t="shared" si="4" ref="F15:F20">D15+E15</f>
        <v>12600</v>
      </c>
      <c r="G15" s="5"/>
    </row>
    <row r="16" spans="1:7" ht="12.75">
      <c r="A16" s="7">
        <v>140</v>
      </c>
      <c r="B16" s="8">
        <f t="shared" si="0"/>
        <v>280</v>
      </c>
      <c r="C16" s="8">
        <f t="shared" si="1"/>
        <v>20</v>
      </c>
      <c r="D16" s="3">
        <f t="shared" si="2"/>
        <v>11200</v>
      </c>
      <c r="E16" s="3">
        <f t="shared" si="3"/>
        <v>1200</v>
      </c>
      <c r="F16" s="18">
        <f t="shared" si="4"/>
        <v>12400</v>
      </c>
      <c r="G16" s="5"/>
    </row>
    <row r="17" spans="1:10" ht="12.75">
      <c r="A17" s="7">
        <v>145</v>
      </c>
      <c r="B17" s="8">
        <f t="shared" si="0"/>
        <v>290</v>
      </c>
      <c r="C17" s="8">
        <f t="shared" si="1"/>
        <v>10</v>
      </c>
      <c r="D17" s="3">
        <f t="shared" si="2"/>
        <v>11600</v>
      </c>
      <c r="E17" s="3">
        <f t="shared" si="3"/>
        <v>600</v>
      </c>
      <c r="F17" s="18">
        <f t="shared" si="4"/>
        <v>12200</v>
      </c>
      <c r="G17" s="5"/>
      <c r="J17" s="2"/>
    </row>
    <row r="18" spans="1:10" ht="12.75">
      <c r="A18" s="7">
        <v>150</v>
      </c>
      <c r="B18" s="8">
        <f t="shared" si="0"/>
        <v>300</v>
      </c>
      <c r="C18" s="8">
        <f t="shared" si="1"/>
        <v>0</v>
      </c>
      <c r="D18" s="3">
        <f t="shared" si="2"/>
        <v>12000</v>
      </c>
      <c r="E18" s="3">
        <f t="shared" si="3"/>
        <v>0</v>
      </c>
      <c r="F18" s="18">
        <f t="shared" si="4"/>
        <v>12000</v>
      </c>
      <c r="G18" s="5"/>
      <c r="J18" s="2"/>
    </row>
    <row r="19" spans="1:7" ht="12.75">
      <c r="A19" s="7">
        <v>155</v>
      </c>
      <c r="B19" s="8">
        <f t="shared" si="0"/>
        <v>300</v>
      </c>
      <c r="C19" s="8">
        <f t="shared" si="1"/>
        <v>0</v>
      </c>
      <c r="D19" s="3">
        <f t="shared" si="2"/>
        <v>12400</v>
      </c>
      <c r="E19" s="3">
        <f t="shared" si="3"/>
        <v>0</v>
      </c>
      <c r="F19" s="18">
        <f t="shared" si="4"/>
        <v>12400</v>
      </c>
      <c r="G19" s="5"/>
    </row>
    <row r="20" spans="1:10" ht="12.75">
      <c r="A20" s="7">
        <v>160</v>
      </c>
      <c r="B20" s="8">
        <f t="shared" si="0"/>
        <v>300</v>
      </c>
      <c r="C20" s="8">
        <f t="shared" si="1"/>
        <v>0</v>
      </c>
      <c r="D20" s="3">
        <f t="shared" si="2"/>
        <v>12800</v>
      </c>
      <c r="E20" s="3">
        <f t="shared" si="3"/>
        <v>0</v>
      </c>
      <c r="F20" s="18">
        <f t="shared" si="4"/>
        <v>12800</v>
      </c>
      <c r="G20" s="5"/>
      <c r="J20" s="4"/>
    </row>
  </sheetData>
  <printOptions gridLines="1" headings="1"/>
  <pageMargins left="0.75" right="0.75" top="1" bottom="1" header="0.5" footer="0.5"/>
  <pageSetup horizontalDpi="300" verticalDpi="300" orientation="portrait" scale="90"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9:F20"/>
  <sheetViews>
    <sheetView tabSelected="1" workbookViewId="0" topLeftCell="A2">
      <selection activeCell="F15" sqref="F15"/>
    </sheetView>
  </sheetViews>
  <sheetFormatPr defaultColWidth="9.140625" defaultRowHeight="12.75"/>
  <sheetData>
    <row r="9" ht="12.75">
      <c r="B9" s="16"/>
    </row>
    <row r="15" ht="12.75">
      <c r="F15" s="20"/>
    </row>
    <row r="16" ht="12.75">
      <c r="F16" s="20"/>
    </row>
    <row r="17" ht="12.75">
      <c r="F17" s="20"/>
    </row>
    <row r="18" ht="12.75">
      <c r="F18" s="20"/>
    </row>
    <row r="19" ht="12.75">
      <c r="F19" s="20"/>
    </row>
    <row r="20" ht="12.75">
      <c r="F20" s="20"/>
    </row>
  </sheetData>
  <printOptions/>
  <pageMargins left="0.75" right="0.75" top="1" bottom="1" header="0.5" footer="0.5"/>
  <pageSetup horizontalDpi="300" verticalDpi="300" orientation="portrait" scale="90"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7:G20"/>
  <sheetViews>
    <sheetView tabSelected="1" workbookViewId="0" topLeftCell="A1">
      <selection activeCell="F15" sqref="F15"/>
    </sheetView>
  </sheetViews>
  <sheetFormatPr defaultColWidth="9.140625" defaultRowHeight="12.75"/>
  <cols>
    <col min="1" max="1" width="16.140625" style="0" customWidth="1"/>
    <col min="2" max="2" width="12.421875" style="0" customWidth="1"/>
    <col min="3" max="3" width="13.28125" style="0" customWidth="1"/>
    <col min="4" max="4" width="14.140625" style="0" customWidth="1"/>
    <col min="5" max="6" width="14.00390625" style="0" customWidth="1"/>
    <col min="7" max="7" width="12.57421875" style="0" customWidth="1"/>
  </cols>
  <sheetData>
    <row r="7" spans="1:7" ht="12.75">
      <c r="A7" s="13" t="s">
        <v>17</v>
      </c>
      <c r="B7" s="13" t="s">
        <v>18</v>
      </c>
      <c r="C7" s="13" t="s">
        <v>19</v>
      </c>
      <c r="D7" s="13" t="s">
        <v>20</v>
      </c>
      <c r="E7" s="13" t="s">
        <v>21</v>
      </c>
      <c r="F7" s="13" t="s">
        <v>22</v>
      </c>
      <c r="G7" s="13" t="s">
        <v>23</v>
      </c>
    </row>
    <row r="8" spans="1:7" ht="12.75">
      <c r="A8" s="12" t="s">
        <v>24</v>
      </c>
      <c r="B8" s="11">
        <v>10000</v>
      </c>
      <c r="C8" s="11">
        <v>10000</v>
      </c>
      <c r="D8" s="11">
        <v>10000</v>
      </c>
      <c r="E8" s="11">
        <v>10000</v>
      </c>
      <c r="F8" s="11">
        <v>10000</v>
      </c>
      <c r="G8" s="11">
        <v>10000</v>
      </c>
    </row>
    <row r="9" spans="1:7" s="3" customFormat="1" ht="12.75">
      <c r="A9" s="14" t="s">
        <v>25</v>
      </c>
      <c r="B9" s="17">
        <v>12606.987581113888</v>
      </c>
      <c r="C9" s="15">
        <v>12436.84342664258</v>
      </c>
      <c r="D9" s="15">
        <v>12334.1111545158</v>
      </c>
      <c r="E9" s="15">
        <v>12356.589482244652</v>
      </c>
      <c r="F9" s="15">
        <v>12533.152645611035</v>
      </c>
      <c r="G9" s="15">
        <v>12838.370265640338</v>
      </c>
    </row>
    <row r="10" spans="1:7" s="3" customFormat="1" ht="12.75">
      <c r="A10" s="14" t="s">
        <v>26</v>
      </c>
      <c r="B10" s="15">
        <v>12600.995413318014</v>
      </c>
      <c r="C10" s="15">
        <v>12400.995413318014</v>
      </c>
      <c r="D10" s="15">
        <v>12200.995413318014</v>
      </c>
      <c r="E10" s="15">
        <v>12000.995413318014</v>
      </c>
      <c r="F10" s="15">
        <v>12400</v>
      </c>
      <c r="G10" s="15">
        <v>12800</v>
      </c>
    </row>
    <row r="11" spans="1:7" s="3" customFormat="1" ht="12.75">
      <c r="A11" s="14" t="s">
        <v>27</v>
      </c>
      <c r="B11" s="15">
        <v>10800</v>
      </c>
      <c r="C11" s="15">
        <v>11200</v>
      </c>
      <c r="D11" s="15">
        <v>11600</v>
      </c>
      <c r="E11" s="15">
        <v>12000</v>
      </c>
      <c r="F11" s="15">
        <v>12400</v>
      </c>
      <c r="G11" s="15">
        <v>12800</v>
      </c>
    </row>
    <row r="12" spans="1:7" s="3" customFormat="1" ht="12.75">
      <c r="A12" s="14" t="s">
        <v>28</v>
      </c>
      <c r="B12" s="15">
        <v>877.5629476037464</v>
      </c>
      <c r="C12" s="15">
        <v>826.6167853447846</v>
      </c>
      <c r="D12" s="15">
        <v>708.0197321567741</v>
      </c>
      <c r="E12" s="15">
        <v>523.1343467262385</v>
      </c>
      <c r="F12" s="15">
        <v>322.91138385886444</v>
      </c>
      <c r="G12" s="15">
        <v>165.37354108080484</v>
      </c>
    </row>
    <row r="13" spans="1:7" ht="12.75">
      <c r="A13" s="10" t="s">
        <v>29</v>
      </c>
      <c r="B13" s="9">
        <v>770116.7270069756</v>
      </c>
      <c r="C13" s="9">
        <v>683295.3098137458</v>
      </c>
      <c r="D13" s="9">
        <v>501291.9411233501</v>
      </c>
      <c r="E13" s="9">
        <v>273669.54472468834</v>
      </c>
      <c r="F13" s="9">
        <v>104271.76182564688</v>
      </c>
      <c r="G13" s="9">
        <v>27348.408089604647</v>
      </c>
    </row>
    <row r="14" spans="1:7" ht="12.75">
      <c r="A14" s="10" t="s">
        <v>30</v>
      </c>
      <c r="B14" s="9">
        <v>0.1355360744664686</v>
      </c>
      <c r="C14" s="9">
        <v>0.38639112486422156</v>
      </c>
      <c r="D14" s="9">
        <v>0.8700218305980031</v>
      </c>
      <c r="E14" s="9">
        <v>1.6864591745166932</v>
      </c>
      <c r="F14" s="9">
        <v>3.122239005977623</v>
      </c>
      <c r="G14" s="9">
        <v>5.9652320432278225</v>
      </c>
    </row>
    <row r="15" spans="1:7" ht="12.75">
      <c r="A15" s="10" t="s">
        <v>31</v>
      </c>
      <c r="B15" s="9">
        <v>2.810098769719305</v>
      </c>
      <c r="C15" s="9">
        <v>2.713573383017818</v>
      </c>
      <c r="D15" s="9">
        <v>3.251372383119398</v>
      </c>
      <c r="E15" s="9">
        <v>5.7326191617126145</v>
      </c>
      <c r="F15" s="19">
        <v>14.363547273788932</v>
      </c>
      <c r="G15" s="9">
        <v>49.25321602494397</v>
      </c>
    </row>
    <row r="16" spans="1:7" ht="12.75">
      <c r="A16" s="10" t="s">
        <v>32</v>
      </c>
      <c r="B16" s="9">
        <v>0.06960924978766493</v>
      </c>
      <c r="C16" s="9">
        <v>0.06646515976666405</v>
      </c>
      <c r="D16" s="9">
        <v>0.05740338507469617</v>
      </c>
      <c r="E16" s="9">
        <v>0.0423364673138925</v>
      </c>
      <c r="F16" s="19">
        <v>0.025764577595880814</v>
      </c>
      <c r="G16" s="9">
        <v>0.012881194237199897</v>
      </c>
    </row>
    <row r="17" spans="1:7" s="3" customFormat="1" ht="12.75">
      <c r="A17" s="14" t="s">
        <v>33</v>
      </c>
      <c r="B17" s="15">
        <v>10800</v>
      </c>
      <c r="C17" s="15">
        <v>11200</v>
      </c>
      <c r="D17" s="15">
        <v>11600</v>
      </c>
      <c r="E17" s="15">
        <v>12000</v>
      </c>
      <c r="F17" s="21">
        <v>12400</v>
      </c>
      <c r="G17" s="15">
        <v>12800</v>
      </c>
    </row>
    <row r="18" spans="1:7" s="3" customFormat="1" ht="12.75">
      <c r="A18" s="14" t="s">
        <v>34</v>
      </c>
      <c r="B18" s="15">
        <v>16614.657028870257</v>
      </c>
      <c r="C18" s="15">
        <v>16414.657028870257</v>
      </c>
      <c r="D18" s="15">
        <v>16214.657028870255</v>
      </c>
      <c r="E18" s="15">
        <v>16014.657028870255</v>
      </c>
      <c r="F18" s="21">
        <v>15814.657028870255</v>
      </c>
      <c r="G18" s="15">
        <v>15614.657028870255</v>
      </c>
    </row>
    <row r="19" spans="1:7" s="3" customFormat="1" ht="12.75">
      <c r="A19" s="14" t="s">
        <v>35</v>
      </c>
      <c r="B19" s="15">
        <v>5814.657028870257</v>
      </c>
      <c r="C19" s="15">
        <v>5214.657028870257</v>
      </c>
      <c r="D19" s="15">
        <v>4614.657028870255</v>
      </c>
      <c r="E19" s="15">
        <v>4014.657028870255</v>
      </c>
      <c r="F19" s="21">
        <v>3414.657028870255</v>
      </c>
      <c r="G19" s="15">
        <v>2814.657028870255</v>
      </c>
    </row>
    <row r="20" spans="1:7" s="3" customFormat="1" ht="12.75">
      <c r="A20" s="14" t="s">
        <v>36</v>
      </c>
      <c r="B20" s="15">
        <v>8.775629476037464</v>
      </c>
      <c r="C20" s="15">
        <v>8.266167853447847</v>
      </c>
      <c r="D20" s="15">
        <v>7.0801973215677405</v>
      </c>
      <c r="E20" s="15">
        <v>5.231343467262385</v>
      </c>
      <c r="F20" s="21">
        <v>3.229113838588644</v>
      </c>
      <c r="G20" s="15">
        <v>1.6537354108080484</v>
      </c>
    </row>
  </sheetData>
  <printOptions gridLines="1" headings="1"/>
  <pageMargins left="0.75" right="0.75" top="1" bottom="1" header="0.5" footer="0.5"/>
  <pageSetup horizontalDpi="300" verticalDpi="300" orientation="portrait" scale="90"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Julien Bramel</cp:lastModifiedBy>
  <cp:lastPrinted>1997-02-11T03:22:02Z</cp:lastPrinted>
  <dcterms:created xsi:type="dcterms:W3CDTF">1997-01-29T20:42:06Z</dcterms:created>
  <cp:category/>
  <cp:version/>
  <cp:contentType/>
  <cp:contentStatus/>
</cp:coreProperties>
</file>