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45" windowHeight="4995" activeTab="0"/>
  </bookViews>
  <sheets>
    <sheet name="Model" sheetId="1" r:id="rId1"/>
    <sheet name="SolverTable Output" sheetId="2" r:id="rId2"/>
  </sheets>
  <definedNames>
    <definedName name="anscount" hidden="1">2</definedName>
    <definedName name="limcount" hidden="1">1</definedName>
    <definedName name="lssolver_est" localSheetId="0" hidden="1">2</definedName>
    <definedName name="lssolver_itr" localSheetId="0" hidden="1">1000</definedName>
    <definedName name="lssolver_neg" localSheetId="0" hidden="1">0</definedName>
    <definedName name="lssolver_piv" localSheetId="0" hidden="1">0.000001</definedName>
    <definedName name="lssolver_pre" localSheetId="0" hidden="1">0.00000001</definedName>
    <definedName name="lssolver_red" localSheetId="0" hidden="1">0.000001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0.0001</definedName>
    <definedName name="lssolver_tim" localSheetId="0" hidden="1">1000</definedName>
    <definedName name="lssolver_tol" localSheetId="0" hidden="1">0.05</definedName>
    <definedName name="qpsolver_itr" localSheetId="0" hidden="1">100</definedName>
    <definedName name="qpsolver_lin" localSheetId="0" hidden="1">1</definedName>
    <definedName name="qpsolver_neg" localSheetId="0" hidden="1">1</definedName>
    <definedName name="qpsolver_piv" localSheetId="0" hidden="1">0.000001</definedName>
    <definedName name="qpsolver_pre" localSheetId="0" hidden="1">0.000001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0.05</definedName>
    <definedName name="sencount" hidden="1">2</definedName>
    <definedName name="solver_adj" localSheetId="0" hidden="1">'Model'!$C$4:$D$4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'Model'!$E$15:$E$18</definedName>
    <definedName name="solver_lhs2" localSheetId="0" hidden="1">'Model'!$C$4:$D$4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'Model'!$H$5</definedName>
    <definedName name="solver_piv" localSheetId="0" hidden="1">0.000001</definedName>
    <definedName name="solver_pre" localSheetId="0" hidden="1">0.000001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p" localSheetId="0" hidden="1">2</definedName>
    <definedName name="solver_rhs1" localSheetId="0" hidden="1">'Model'!$G$15:$G$18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1</definedName>
    <definedName name="sssolver_nwt" localSheetId="0" hidden="1">1</definedName>
    <definedName name="sssolver_pre" localSheetId="0" hidden="1">0.000001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0.05</definedName>
  </definedNames>
  <calcPr fullCalcOnLoad="1"/>
</workbook>
</file>

<file path=xl/comments2.xml><?xml version="1.0" encoding="utf-8"?>
<comments xmlns="http://schemas.openxmlformats.org/spreadsheetml/2006/main">
  <authors>
    <author>Julien Bramel</author>
  </authors>
  <commentLis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1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4" authorId="0">
      <text>
        <r>
          <rPr>
            <sz val="8"/>
            <rFont val="Tahoma"/>
            <family val="0"/>
          </rPr>
          <t>Remember that the input cell is $G$15</t>
        </r>
      </text>
    </comment>
    <comment ref="A3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J4" authorId="0">
      <text>
        <r>
          <rPr>
            <sz val="8"/>
            <rFont val="Tahoma"/>
            <family val="0"/>
          </rPr>
          <t>Remember that the input cell is $G$15</t>
        </r>
      </text>
    </comment>
  </commentList>
</comments>
</file>

<file path=xl/sharedStrings.xml><?xml version="1.0" encoding="utf-8"?>
<sst xmlns="http://schemas.openxmlformats.org/spreadsheetml/2006/main" count="30" uniqueCount="28">
  <si>
    <t>SHELBY.XLS</t>
  </si>
  <si>
    <t>Shelby Shelving Company</t>
  </si>
  <si>
    <t>Model S</t>
  </si>
  <si>
    <t>Model LX</t>
  </si>
  <si>
    <t>Gross profit</t>
  </si>
  <si>
    <t>Production per month</t>
  </si>
  <si>
    <t>Fixed cost</t>
  </si>
  <si>
    <t>Variable profit contribution</t>
  </si>
  <si>
    <t>Net profit</t>
  </si>
  <si>
    <t>Selling price</t>
  </si>
  <si>
    <t>Direct materials</t>
  </si>
  <si>
    <t>Direct labor</t>
  </si>
  <si>
    <t>Variable overhead</t>
  </si>
  <si>
    <t>Total</t>
  </si>
  <si>
    <t xml:space="preserve">         Usage per unit</t>
  </si>
  <si>
    <t>Used</t>
  </si>
  <si>
    <t>Constraint</t>
  </si>
  <si>
    <t>Available</t>
  </si>
  <si>
    <t>Model S assembly</t>
  </si>
  <si>
    <t>Model LX assembly</t>
  </si>
  <si>
    <t>Stamping (hours)</t>
  </si>
  <si>
    <t>Forming (hours)</t>
  </si>
  <si>
    <t>$H$5</t>
  </si>
  <si>
    <t>$C$4</t>
  </si>
  <si>
    <t>$D$4</t>
  </si>
  <si>
    <t>Profit in</t>
  </si>
  <si>
    <t>$1,000s</t>
  </si>
  <si>
    <t>Output From SolverTable and Graphs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</si>
</sst>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Helv"/>
      <family val="0"/>
    </font>
    <font>
      <sz val="10"/>
      <color indexed="10"/>
      <name val="Helv"/>
      <family val="0"/>
    </font>
    <font>
      <sz val="8"/>
      <name val="Tahoma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 locked="0"/>
    </xf>
    <xf numFmtId="164" fontId="4" fillId="0" borderId="2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/>
    </xf>
    <xf numFmtId="7" fontId="5" fillId="0" borderId="3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7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7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Optimal Profit vs. S Assembly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'SolverTable Output'!$A$4:$A$44</c:f>
              <c:numCache/>
            </c:numRef>
          </c:xVal>
          <c:yVal>
            <c:numRef>
              <c:f>'SolverTable Output'!$F$4:$F$44</c:f>
              <c:numCache/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 Assembly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89162"/>
        <c:crosses val="autoZero"/>
        <c:crossBetween val="midCat"/>
        <c:dispUnits/>
      </c:valAx>
      <c:valAx>
        <c:axId val="538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13444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Optimal Production Quantities as a function of S Assembly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Model 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'SolverTable Output'!$J$4:$J$44</c:f>
              <c:numCache/>
            </c:numRef>
          </c:xVal>
          <c:yVal>
            <c:numRef>
              <c:f>'SolverTable Output'!$K$4:$K$44</c:f>
              <c:numCache/>
            </c:numRef>
          </c:yVal>
          <c:smooth val="0"/>
        </c:ser>
        <c:ser>
          <c:idx val="1"/>
          <c:order val="1"/>
          <c:tx>
            <c:v>Model LX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'SolverTable Output'!$J$4:$J$44</c:f>
              <c:numCache/>
            </c:numRef>
          </c:xVal>
          <c:yVal>
            <c:numRef>
              <c:f>'SolverTable Output'!$L$4:$L$44</c:f>
              <c:numCache/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Assembly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972"/>
        <c:crosses val="autoZero"/>
        <c:crossBetween val="midCat"/>
        <c:dispUnits/>
      </c:val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Production Quantities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45</xdr:row>
      <xdr:rowOff>57150</xdr:rowOff>
    </xdr:from>
    <xdr:to>
      <xdr:col>8</xdr:col>
      <xdr:colOff>276225</xdr:colOff>
      <xdr:row>69</xdr:row>
      <xdr:rowOff>57150</xdr:rowOff>
    </xdr:to>
    <xdr:graphicFrame>
      <xdr:nvGraphicFramePr>
        <xdr:cNvPr id="1" name="Chart 44"/>
        <xdr:cNvGraphicFramePr/>
      </xdr:nvGraphicFramePr>
      <xdr:xfrm>
        <a:off x="133350" y="7343775"/>
        <a:ext cx="5238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46</xdr:row>
      <xdr:rowOff>123825</xdr:rowOff>
    </xdr:from>
    <xdr:to>
      <xdr:col>16</xdr:col>
      <xdr:colOff>200025</xdr:colOff>
      <xdr:row>64</xdr:row>
      <xdr:rowOff>85725</xdr:rowOff>
    </xdr:to>
    <xdr:graphicFrame>
      <xdr:nvGraphicFramePr>
        <xdr:cNvPr id="2" name="Chart 47"/>
        <xdr:cNvGraphicFramePr/>
      </xdr:nvGraphicFramePr>
      <xdr:xfrm>
        <a:off x="5495925" y="7572375"/>
        <a:ext cx="4676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4.140625" style="0" customWidth="1"/>
    <col min="8" max="8" width="14.00390625" style="0" customWidth="1"/>
  </cols>
  <sheetData>
    <row r="1" spans="1:3" ht="12.75" customHeight="1">
      <c r="A1" s="1" t="s">
        <v>0</v>
      </c>
      <c r="C1" s="10" t="s">
        <v>1</v>
      </c>
    </row>
    <row r="2" ht="12.75" customHeight="1"/>
    <row r="3" spans="3:8" ht="12.75" customHeight="1">
      <c r="C3" s="2" t="s">
        <v>2</v>
      </c>
      <c r="D3" s="2" t="s">
        <v>3</v>
      </c>
      <c r="F3" s="1" t="s">
        <v>4</v>
      </c>
      <c r="H3" s="3">
        <f>SUMPRODUCT(C4:D4,C5:D5)</f>
        <v>0</v>
      </c>
    </row>
    <row r="4" spans="1:8" ht="12.75" customHeight="1" thickBot="1">
      <c r="A4" s="1" t="s">
        <v>5</v>
      </c>
      <c r="C4" s="6">
        <v>0</v>
      </c>
      <c r="D4" s="7">
        <v>0</v>
      </c>
      <c r="F4" s="1" t="s">
        <v>6</v>
      </c>
      <c r="H4" s="3">
        <v>385000</v>
      </c>
    </row>
    <row r="5" spans="1:8" ht="12.75" customHeight="1" thickBot="1" thickTop="1">
      <c r="A5" s="1" t="s">
        <v>7</v>
      </c>
      <c r="C5" s="4">
        <f>C11</f>
        <v>260</v>
      </c>
      <c r="D5" s="4">
        <f>D11</f>
        <v>245</v>
      </c>
      <c r="F5" s="1" t="s">
        <v>8</v>
      </c>
      <c r="H5" s="9">
        <f>H3-H4</f>
        <v>-385000</v>
      </c>
    </row>
    <row r="6" ht="12.75" customHeight="1" thickTop="1"/>
    <row r="7" spans="1:4" ht="12.75" customHeight="1">
      <c r="A7" s="1" t="s">
        <v>9</v>
      </c>
      <c r="C7">
        <v>1800</v>
      </c>
      <c r="D7">
        <v>2100</v>
      </c>
    </row>
    <row r="8" spans="1:4" ht="12.75" customHeight="1">
      <c r="A8" s="1" t="s">
        <v>10</v>
      </c>
      <c r="C8">
        <v>1000</v>
      </c>
      <c r="D8">
        <v>1200</v>
      </c>
    </row>
    <row r="9" spans="1:4" ht="12.75" customHeight="1">
      <c r="A9" s="1" t="s">
        <v>11</v>
      </c>
      <c r="C9">
        <v>175</v>
      </c>
      <c r="D9">
        <v>210</v>
      </c>
    </row>
    <row r="10" spans="1:4" ht="12.75" customHeight="1">
      <c r="A10" s="1" t="s">
        <v>12</v>
      </c>
      <c r="C10">
        <v>365</v>
      </c>
      <c r="D10">
        <v>445</v>
      </c>
    </row>
    <row r="11" spans="1:4" ht="12.75" customHeight="1">
      <c r="A11" s="1" t="s">
        <v>7</v>
      </c>
      <c r="C11">
        <f>C7-SUM(C8:C10)</f>
        <v>260</v>
      </c>
      <c r="D11">
        <f>D7-SUM(D8:D10)</f>
        <v>245</v>
      </c>
    </row>
    <row r="12" ht="12.75" customHeight="1"/>
    <row r="13" spans="5:8" ht="12.75" customHeight="1">
      <c r="E13" s="2" t="s">
        <v>13</v>
      </c>
      <c r="G13" s="2" t="s">
        <v>13</v>
      </c>
      <c r="H13" s="2"/>
    </row>
    <row r="14" spans="3:8" ht="12.75" customHeight="1">
      <c r="C14" s="8" t="s">
        <v>14</v>
      </c>
      <c r="E14" s="2" t="s">
        <v>15</v>
      </c>
      <c r="F14" s="1" t="s">
        <v>16</v>
      </c>
      <c r="G14" s="2" t="s">
        <v>17</v>
      </c>
      <c r="H14" s="2"/>
    </row>
    <row r="15" spans="1:8" ht="12.75" customHeight="1">
      <c r="A15" s="1" t="s">
        <v>18</v>
      </c>
      <c r="C15">
        <v>1</v>
      </c>
      <c r="D15">
        <v>0</v>
      </c>
      <c r="E15">
        <f>SUMPRODUCT($C$4:$D$4,C15:D15)</f>
        <v>0</v>
      </c>
      <c r="F15" s="8" t="str">
        <f>IF(E15&lt;=G15+0.00001,"&lt;=","Not &lt;=")</f>
        <v>&lt;=</v>
      </c>
      <c r="G15">
        <v>1900</v>
      </c>
      <c r="H15" s="5"/>
    </row>
    <row r="16" spans="1:8" ht="12.75" customHeight="1">
      <c r="A16" s="1" t="s">
        <v>19</v>
      </c>
      <c r="C16">
        <v>0</v>
      </c>
      <c r="D16">
        <v>1</v>
      </c>
      <c r="E16">
        <f>SUMPRODUCT($C$4:$D$4,C16:D16)</f>
        <v>0</v>
      </c>
      <c r="F16" s="8" t="str">
        <f>IF(E16&lt;=G16+0.00001,"&lt;=","Not &lt;=")</f>
        <v>&lt;=</v>
      </c>
      <c r="G16">
        <v>1400</v>
      </c>
      <c r="H16" s="5"/>
    </row>
    <row r="17" spans="1:8" ht="12.75" customHeight="1">
      <c r="A17" s="1" t="s">
        <v>20</v>
      </c>
      <c r="C17">
        <v>0.3</v>
      </c>
      <c r="D17">
        <v>0.3</v>
      </c>
      <c r="E17">
        <f>SUMPRODUCT($C$4:$D$4,C17:D17)</f>
        <v>0</v>
      </c>
      <c r="F17" s="8" t="str">
        <f>IF(E17&lt;=G17+0.00001,"&lt;=","Not &lt;=")</f>
        <v>&lt;=</v>
      </c>
      <c r="G17">
        <v>800</v>
      </c>
      <c r="H17" s="5"/>
    </row>
    <row r="18" spans="1:8" ht="12.75" customHeight="1">
      <c r="A18" s="1" t="s">
        <v>21</v>
      </c>
      <c r="C18">
        <v>0.25</v>
      </c>
      <c r="D18">
        <v>0.5</v>
      </c>
      <c r="E18">
        <f>SUMPRODUCT($C$4:$D$4,C18:D18)</f>
        <v>0</v>
      </c>
      <c r="F18" s="8" t="str">
        <f>IF(E18&lt;=G18+0.00001,"&lt;=","Not &lt;=")</f>
        <v>&lt;=</v>
      </c>
      <c r="G18">
        <v>800</v>
      </c>
      <c r="H18" s="5"/>
    </row>
    <row r="19" ht="12.75" customHeight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5">
      <selection activeCell="J4" sqref="J4:L44"/>
    </sheetView>
  </sheetViews>
  <sheetFormatPr defaultColWidth="9.140625" defaultRowHeight="12.75"/>
  <cols>
    <col min="2" max="2" width="12.421875" style="0" customWidth="1"/>
  </cols>
  <sheetData>
    <row r="1" ht="12.75">
      <c r="A1" s="11" t="s">
        <v>27</v>
      </c>
    </row>
    <row r="2" ht="12.75">
      <c r="F2" t="s">
        <v>25</v>
      </c>
    </row>
    <row r="3" spans="2:8" ht="12.75">
      <c r="B3" s="12" t="s">
        <v>22</v>
      </c>
      <c r="C3" s="12" t="s">
        <v>23</v>
      </c>
      <c r="D3" s="12" t="s">
        <v>24</v>
      </c>
      <c r="E3" s="12"/>
      <c r="F3" t="s">
        <v>26</v>
      </c>
      <c r="H3" s="22"/>
    </row>
    <row r="4" spans="1:12" ht="12.75">
      <c r="A4">
        <v>0</v>
      </c>
      <c r="B4" s="13">
        <v>-42000</v>
      </c>
      <c r="C4" s="14">
        <v>0</v>
      </c>
      <c r="D4" s="15">
        <v>1400</v>
      </c>
      <c r="E4" s="17"/>
      <c r="F4" s="23">
        <f aca="true" t="shared" si="0" ref="F4:F44">+B4/1000</f>
        <v>-42</v>
      </c>
      <c r="H4" s="22"/>
      <c r="J4">
        <v>0</v>
      </c>
      <c r="K4" s="24">
        <v>0</v>
      </c>
      <c r="L4" s="15">
        <v>1400</v>
      </c>
    </row>
    <row r="5" spans="1:12" ht="12.75">
      <c r="A5">
        <v>100</v>
      </c>
      <c r="B5" s="16">
        <v>-16000</v>
      </c>
      <c r="C5" s="17">
        <v>100</v>
      </c>
      <c r="D5" s="18">
        <v>1400</v>
      </c>
      <c r="E5" s="17"/>
      <c r="F5" s="23">
        <f t="shared" si="0"/>
        <v>-16</v>
      </c>
      <c r="H5" s="22"/>
      <c r="J5">
        <v>100</v>
      </c>
      <c r="K5" s="25">
        <v>100</v>
      </c>
      <c r="L5" s="18">
        <v>1400</v>
      </c>
    </row>
    <row r="6" spans="1:12" ht="12.75">
      <c r="A6">
        <v>200</v>
      </c>
      <c r="B6" s="16">
        <v>10000</v>
      </c>
      <c r="C6" s="17">
        <v>199.99999999994884</v>
      </c>
      <c r="D6" s="18">
        <v>1400</v>
      </c>
      <c r="E6" s="17"/>
      <c r="F6" s="23">
        <f t="shared" si="0"/>
        <v>10</v>
      </c>
      <c r="H6" s="22"/>
      <c r="J6">
        <v>200</v>
      </c>
      <c r="K6" s="25">
        <v>199.99999999994884</v>
      </c>
      <c r="L6" s="18">
        <v>1400</v>
      </c>
    </row>
    <row r="7" spans="1:12" ht="12.75">
      <c r="A7">
        <v>300</v>
      </c>
      <c r="B7" s="16">
        <v>36000</v>
      </c>
      <c r="C7" s="17">
        <v>300.0000000000654</v>
      </c>
      <c r="D7" s="18">
        <v>1400</v>
      </c>
      <c r="E7" s="17"/>
      <c r="F7" s="23">
        <f t="shared" si="0"/>
        <v>36</v>
      </c>
      <c r="H7" s="22"/>
      <c r="J7">
        <v>300</v>
      </c>
      <c r="K7" s="25">
        <v>300.0000000000654</v>
      </c>
      <c r="L7" s="18">
        <v>1400</v>
      </c>
    </row>
    <row r="8" spans="1:12" ht="12.75">
      <c r="A8">
        <v>400</v>
      </c>
      <c r="B8" s="16">
        <v>62000</v>
      </c>
      <c r="C8" s="17">
        <v>399.99999999992326</v>
      </c>
      <c r="D8" s="18">
        <v>1400</v>
      </c>
      <c r="E8" s="17"/>
      <c r="F8" s="23">
        <f t="shared" si="0"/>
        <v>62</v>
      </c>
      <c r="H8" s="22"/>
      <c r="J8">
        <v>400</v>
      </c>
      <c r="K8" s="25">
        <v>399.99999999992326</v>
      </c>
      <c r="L8" s="18">
        <v>1400</v>
      </c>
    </row>
    <row r="9" spans="1:12" ht="12.75">
      <c r="A9">
        <v>500</v>
      </c>
      <c r="B9" s="16">
        <v>75750</v>
      </c>
      <c r="C9" s="17">
        <v>499.9999999999296</v>
      </c>
      <c r="D9" s="18">
        <v>1350.0000000001069</v>
      </c>
      <c r="E9" s="17"/>
      <c r="F9" s="23">
        <f t="shared" si="0"/>
        <v>75.75</v>
      </c>
      <c r="H9" s="22"/>
      <c r="J9">
        <v>500</v>
      </c>
      <c r="K9" s="25">
        <v>499.9999999999296</v>
      </c>
      <c r="L9" s="18">
        <v>1350.0000000001069</v>
      </c>
    </row>
    <row r="10" spans="1:12" ht="12.75">
      <c r="A10">
        <v>600</v>
      </c>
      <c r="B10" s="16">
        <v>89500</v>
      </c>
      <c r="C10" s="17">
        <v>599.9999999999632</v>
      </c>
      <c r="D10" s="18">
        <v>1299.9999999998222</v>
      </c>
      <c r="E10" s="17"/>
      <c r="F10" s="23">
        <f t="shared" si="0"/>
        <v>89.5</v>
      </c>
      <c r="H10" s="22"/>
      <c r="J10">
        <v>600</v>
      </c>
      <c r="K10" s="25">
        <v>599.9999999999632</v>
      </c>
      <c r="L10" s="18">
        <v>1299.9999999998222</v>
      </c>
    </row>
    <row r="11" spans="1:12" ht="12.75">
      <c r="A11">
        <v>700</v>
      </c>
      <c r="B11" s="16">
        <v>103250</v>
      </c>
      <c r="C11" s="17">
        <v>700.0000000000848</v>
      </c>
      <c r="D11" s="18">
        <v>1249.9999999999613</v>
      </c>
      <c r="E11" s="17"/>
      <c r="F11" s="23">
        <f t="shared" si="0"/>
        <v>103.25</v>
      </c>
      <c r="H11" s="22"/>
      <c r="J11">
        <v>700</v>
      </c>
      <c r="K11" s="25">
        <v>700.0000000000848</v>
      </c>
      <c r="L11" s="18">
        <v>1249.9999999999613</v>
      </c>
    </row>
    <row r="12" spans="1:12" ht="12.75">
      <c r="A12">
        <v>800</v>
      </c>
      <c r="B12" s="16">
        <v>117000</v>
      </c>
      <c r="C12" s="17">
        <v>799.9999999999407</v>
      </c>
      <c r="D12" s="18">
        <v>1199.9999999999204</v>
      </c>
      <c r="E12" s="17"/>
      <c r="F12" s="23">
        <f t="shared" si="0"/>
        <v>117</v>
      </c>
      <c r="H12" s="22"/>
      <c r="J12">
        <v>800</v>
      </c>
      <c r="K12" s="25">
        <v>799.9999999999407</v>
      </c>
      <c r="L12" s="18">
        <v>1199.9999999999204</v>
      </c>
    </row>
    <row r="13" spans="1:12" ht="12.75">
      <c r="A13">
        <v>900</v>
      </c>
      <c r="B13" s="16">
        <v>130750</v>
      </c>
      <c r="C13" s="17">
        <v>899.9999999999415</v>
      </c>
      <c r="D13" s="18">
        <v>1150.0000000000289</v>
      </c>
      <c r="E13" s="17"/>
      <c r="F13" s="23">
        <f t="shared" si="0"/>
        <v>130.75</v>
      </c>
      <c r="H13" s="22"/>
      <c r="J13">
        <v>900</v>
      </c>
      <c r="K13" s="25">
        <v>899.9999999999415</v>
      </c>
      <c r="L13" s="18">
        <v>1150.0000000000289</v>
      </c>
    </row>
    <row r="14" spans="1:12" ht="12.75">
      <c r="A14">
        <v>1000</v>
      </c>
      <c r="B14" s="16">
        <v>144500</v>
      </c>
      <c r="C14" s="17">
        <v>999.9999999999582</v>
      </c>
      <c r="D14" s="18">
        <v>1099.9999999999395</v>
      </c>
      <c r="E14" s="17"/>
      <c r="F14" s="23">
        <f t="shared" si="0"/>
        <v>144.5</v>
      </c>
      <c r="H14" s="22"/>
      <c r="J14">
        <v>1000</v>
      </c>
      <c r="K14" s="25">
        <v>999.9999999999582</v>
      </c>
      <c r="L14" s="18">
        <v>1099.9999999999395</v>
      </c>
    </row>
    <row r="15" spans="1:12" ht="12.75">
      <c r="A15">
        <v>1100</v>
      </c>
      <c r="B15" s="16">
        <v>158250</v>
      </c>
      <c r="C15" s="17">
        <v>1099.999999999973</v>
      </c>
      <c r="D15" s="18">
        <v>1050.000000000014</v>
      </c>
      <c r="E15" s="17"/>
      <c r="F15" s="23">
        <f t="shared" si="0"/>
        <v>158.25</v>
      </c>
      <c r="H15" s="22"/>
      <c r="J15">
        <v>1100</v>
      </c>
      <c r="K15" s="25">
        <v>1099.999999999973</v>
      </c>
      <c r="L15" s="18">
        <v>1050.000000000014</v>
      </c>
    </row>
    <row r="16" spans="1:12" ht="12.75">
      <c r="A16">
        <v>1200</v>
      </c>
      <c r="B16" s="16">
        <v>172000</v>
      </c>
      <c r="C16" s="17">
        <v>1200.0000000000884</v>
      </c>
      <c r="D16" s="18">
        <v>999.9999999999047</v>
      </c>
      <c r="E16" s="17"/>
      <c r="F16" s="23">
        <f t="shared" si="0"/>
        <v>172</v>
      </c>
      <c r="H16" s="22"/>
      <c r="J16">
        <v>1200</v>
      </c>
      <c r="K16" s="25">
        <v>1200.0000000000884</v>
      </c>
      <c r="L16" s="18">
        <v>999.9999999999047</v>
      </c>
    </row>
    <row r="17" spans="1:12" ht="12.75">
      <c r="A17">
        <v>1300</v>
      </c>
      <c r="B17" s="16">
        <v>185750</v>
      </c>
      <c r="C17" s="17">
        <v>1299.9999999999088</v>
      </c>
      <c r="D17" s="18">
        <v>950.0000000000539</v>
      </c>
      <c r="E17" s="17"/>
      <c r="F17" s="23">
        <f t="shared" si="0"/>
        <v>185.75</v>
      </c>
      <c r="H17" s="22"/>
      <c r="J17">
        <v>1300</v>
      </c>
      <c r="K17" s="25">
        <v>1299.9999999999088</v>
      </c>
      <c r="L17" s="18">
        <v>950.0000000000539</v>
      </c>
    </row>
    <row r="18" spans="1:12" ht="12.75">
      <c r="A18">
        <v>1400</v>
      </c>
      <c r="B18" s="16">
        <v>199500</v>
      </c>
      <c r="C18" s="17">
        <v>1400.000000000084</v>
      </c>
      <c r="D18" s="18">
        <v>900.0000000000438</v>
      </c>
      <c r="E18" s="17"/>
      <c r="F18" s="23">
        <f t="shared" si="0"/>
        <v>199.5</v>
      </c>
      <c r="H18" s="22"/>
      <c r="J18">
        <v>1400</v>
      </c>
      <c r="K18" s="25">
        <v>1400.000000000084</v>
      </c>
      <c r="L18" s="18">
        <v>900.0000000000438</v>
      </c>
    </row>
    <row r="19" spans="1:12" ht="12.75">
      <c r="A19">
        <v>1500</v>
      </c>
      <c r="B19" s="16">
        <v>213250</v>
      </c>
      <c r="C19" s="17">
        <v>1499.9999999999345</v>
      </c>
      <c r="D19" s="18">
        <v>850.0000000000334</v>
      </c>
      <c r="E19" s="17"/>
      <c r="F19" s="23">
        <f t="shared" si="0"/>
        <v>213.25</v>
      </c>
      <c r="H19" s="22"/>
      <c r="J19">
        <v>1500</v>
      </c>
      <c r="K19" s="25">
        <v>1499.9999999999345</v>
      </c>
      <c r="L19" s="18">
        <v>850.0000000000334</v>
      </c>
    </row>
    <row r="20" spans="1:12" ht="12.75">
      <c r="A20">
        <v>1600</v>
      </c>
      <c r="B20" s="16">
        <v>227000</v>
      </c>
      <c r="C20" s="17">
        <v>1599.999999999935</v>
      </c>
      <c r="D20" s="18">
        <v>800.0000000000196</v>
      </c>
      <c r="E20" s="17"/>
      <c r="F20" s="23">
        <f t="shared" si="0"/>
        <v>227</v>
      </c>
      <c r="H20" s="22"/>
      <c r="J20">
        <v>1600</v>
      </c>
      <c r="K20" s="25">
        <v>1599.999999999935</v>
      </c>
      <c r="L20" s="18">
        <v>800.0000000000196</v>
      </c>
    </row>
    <row r="21" spans="1:12" ht="12.75">
      <c r="A21">
        <v>1700</v>
      </c>
      <c r="B21" s="16">
        <v>240750</v>
      </c>
      <c r="C21" s="17">
        <v>1699.9999999999447</v>
      </c>
      <c r="D21" s="18">
        <v>750.0000000000243</v>
      </c>
      <c r="E21" s="17"/>
      <c r="F21" s="23">
        <f t="shared" si="0"/>
        <v>240.75</v>
      </c>
      <c r="H21" s="22"/>
      <c r="J21">
        <v>1700</v>
      </c>
      <c r="K21" s="25">
        <v>1699.9999999999447</v>
      </c>
      <c r="L21" s="18">
        <v>750.0000000000243</v>
      </c>
    </row>
    <row r="22" spans="1:12" ht="12.75">
      <c r="A22">
        <v>1800</v>
      </c>
      <c r="B22" s="16">
        <v>254500</v>
      </c>
      <c r="C22" s="17">
        <v>1799.9999999999538</v>
      </c>
      <c r="D22" s="18">
        <v>699.999999999877</v>
      </c>
      <c r="E22" s="17"/>
      <c r="F22" s="23">
        <f t="shared" si="0"/>
        <v>254.5</v>
      </c>
      <c r="H22" s="22"/>
      <c r="J22">
        <v>1800</v>
      </c>
      <c r="K22" s="25">
        <v>1799.9999999999538</v>
      </c>
      <c r="L22" s="18">
        <v>699.999999999877</v>
      </c>
    </row>
    <row r="23" spans="1:12" ht="12.75">
      <c r="A23">
        <v>1900</v>
      </c>
      <c r="B23" s="16">
        <v>268250</v>
      </c>
      <c r="C23" s="17">
        <v>1899.999999999962</v>
      </c>
      <c r="D23" s="18">
        <v>649.999999999864</v>
      </c>
      <c r="E23" s="17"/>
      <c r="F23" s="23">
        <f t="shared" si="0"/>
        <v>268.25</v>
      </c>
      <c r="H23" s="22"/>
      <c r="J23">
        <v>1900</v>
      </c>
      <c r="K23" s="25">
        <v>1899.999999999962</v>
      </c>
      <c r="L23" s="18">
        <v>649.999999999864</v>
      </c>
    </row>
    <row r="24" spans="1:12" ht="12.75">
      <c r="A24">
        <v>2000</v>
      </c>
      <c r="B24" s="16">
        <v>282000</v>
      </c>
      <c r="C24" s="17">
        <v>1999.9999999999693</v>
      </c>
      <c r="D24" s="18">
        <v>599.9999999999327</v>
      </c>
      <c r="E24" s="17"/>
      <c r="F24" s="23">
        <f t="shared" si="0"/>
        <v>282</v>
      </c>
      <c r="H24" s="22"/>
      <c r="J24">
        <v>2000</v>
      </c>
      <c r="K24" s="25">
        <v>1999.9999999999693</v>
      </c>
      <c r="L24" s="18">
        <v>599.9999999999327</v>
      </c>
    </row>
    <row r="25" spans="1:12" ht="12.75">
      <c r="A25">
        <v>2100</v>
      </c>
      <c r="B25" s="16">
        <v>295750</v>
      </c>
      <c r="C25" s="17">
        <v>2099.999999999976</v>
      </c>
      <c r="D25" s="18">
        <v>549.9999999999033</v>
      </c>
      <c r="E25" s="17"/>
      <c r="F25" s="23">
        <f t="shared" si="0"/>
        <v>295.75</v>
      </c>
      <c r="H25" s="22"/>
      <c r="J25">
        <v>2100</v>
      </c>
      <c r="K25" s="25">
        <v>2099.999999999976</v>
      </c>
      <c r="L25" s="18">
        <v>549.9999999999033</v>
      </c>
    </row>
    <row r="26" spans="1:12" ht="12.75">
      <c r="A26">
        <v>2200</v>
      </c>
      <c r="B26" s="16">
        <v>301333.33</v>
      </c>
      <c r="C26" s="17">
        <v>2199.9999999999814</v>
      </c>
      <c r="D26" s="18">
        <v>466.66666666646944</v>
      </c>
      <c r="E26" s="17"/>
      <c r="F26" s="23">
        <f t="shared" si="0"/>
        <v>301.33333</v>
      </c>
      <c r="H26" s="22"/>
      <c r="J26">
        <v>2200</v>
      </c>
      <c r="K26" s="25">
        <v>2199.9999999999814</v>
      </c>
      <c r="L26" s="18">
        <v>466.66666666646944</v>
      </c>
    </row>
    <row r="27" spans="1:12" ht="12.75">
      <c r="A27">
        <v>2300</v>
      </c>
      <c r="B27" s="16">
        <v>302833.33</v>
      </c>
      <c r="C27" s="17">
        <v>2300.00000000009</v>
      </c>
      <c r="D27" s="18">
        <v>366.6666666666427</v>
      </c>
      <c r="E27" s="17"/>
      <c r="F27" s="23">
        <f t="shared" si="0"/>
        <v>302.83333</v>
      </c>
      <c r="H27" s="22"/>
      <c r="J27">
        <v>2300</v>
      </c>
      <c r="K27" s="25">
        <v>2300.00000000009</v>
      </c>
      <c r="L27" s="18">
        <v>366.6666666666427</v>
      </c>
    </row>
    <row r="28" spans="1:12" ht="12.75">
      <c r="A28">
        <v>2400</v>
      </c>
      <c r="B28" s="16">
        <v>304333.33</v>
      </c>
      <c r="C28" s="17">
        <v>2400</v>
      </c>
      <c r="D28" s="18">
        <v>266.6666666662769</v>
      </c>
      <c r="E28" s="17"/>
      <c r="F28" s="23">
        <f t="shared" si="0"/>
        <v>304.33333</v>
      </c>
      <c r="H28" s="22"/>
      <c r="J28">
        <v>2400</v>
      </c>
      <c r="K28" s="25">
        <v>2400</v>
      </c>
      <c r="L28" s="18">
        <v>266.6666666662769</v>
      </c>
    </row>
    <row r="29" spans="1:12" ht="12.75">
      <c r="A29">
        <v>2500</v>
      </c>
      <c r="B29" s="16">
        <v>305833.33</v>
      </c>
      <c r="C29" s="17">
        <v>2500.000000000091</v>
      </c>
      <c r="D29" s="18">
        <v>166.66666666593215</v>
      </c>
      <c r="E29" s="17"/>
      <c r="F29" s="23">
        <f t="shared" si="0"/>
        <v>305.83333</v>
      </c>
      <c r="H29" s="22"/>
      <c r="J29">
        <v>2500</v>
      </c>
      <c r="K29" s="25">
        <v>2500.000000000091</v>
      </c>
      <c r="L29" s="18">
        <v>166.66666666593215</v>
      </c>
    </row>
    <row r="30" spans="1:12" ht="12.75">
      <c r="A30">
        <v>2600</v>
      </c>
      <c r="B30" s="16">
        <v>307333.33</v>
      </c>
      <c r="C30" s="17">
        <v>2600</v>
      </c>
      <c r="D30" s="18">
        <v>66.6666666671073</v>
      </c>
      <c r="E30" s="17"/>
      <c r="F30" s="23">
        <f t="shared" si="0"/>
        <v>307.33333</v>
      </c>
      <c r="H30" s="22"/>
      <c r="J30">
        <v>2600</v>
      </c>
      <c r="K30" s="25">
        <v>2600</v>
      </c>
      <c r="L30" s="18">
        <v>66.6666666671073</v>
      </c>
    </row>
    <row r="31" spans="1:12" ht="12.75">
      <c r="A31">
        <v>2700</v>
      </c>
      <c r="B31" s="16">
        <v>308333.33</v>
      </c>
      <c r="C31" s="17">
        <v>2666.666666664574</v>
      </c>
      <c r="D31" s="18">
        <v>0</v>
      </c>
      <c r="E31" s="17"/>
      <c r="F31" s="23">
        <f t="shared" si="0"/>
        <v>308.33333</v>
      </c>
      <c r="H31" s="22"/>
      <c r="J31">
        <v>2700</v>
      </c>
      <c r="K31" s="25">
        <v>2666.666666664574</v>
      </c>
      <c r="L31" s="18">
        <v>0</v>
      </c>
    </row>
    <row r="32" spans="1:12" ht="12.75">
      <c r="A32">
        <v>2800</v>
      </c>
      <c r="B32" s="16">
        <v>308333.33</v>
      </c>
      <c r="C32" s="17">
        <v>2666.666666666667</v>
      </c>
      <c r="D32" s="18">
        <v>0</v>
      </c>
      <c r="E32" s="17"/>
      <c r="F32" s="23">
        <f t="shared" si="0"/>
        <v>308.33333</v>
      </c>
      <c r="H32" s="22"/>
      <c r="J32">
        <v>2800</v>
      </c>
      <c r="K32" s="25">
        <v>2666.666666666667</v>
      </c>
      <c r="L32" s="18">
        <v>0</v>
      </c>
    </row>
    <row r="33" spans="1:12" ht="12.75">
      <c r="A33">
        <v>2900</v>
      </c>
      <c r="B33" s="16">
        <v>308333.33</v>
      </c>
      <c r="C33" s="17">
        <v>2666.6666666666665</v>
      </c>
      <c r="D33" s="18">
        <v>0</v>
      </c>
      <c r="E33" s="17"/>
      <c r="F33" s="23">
        <f t="shared" si="0"/>
        <v>308.33333</v>
      </c>
      <c r="H33" s="22"/>
      <c r="J33">
        <v>2900</v>
      </c>
      <c r="K33" s="25">
        <v>2666.6666666666665</v>
      </c>
      <c r="L33" s="18">
        <v>0</v>
      </c>
    </row>
    <row r="34" spans="1:12" ht="12.75">
      <c r="A34">
        <v>3000</v>
      </c>
      <c r="B34" s="16">
        <v>308333.33</v>
      </c>
      <c r="C34" s="17">
        <v>2666.666666666667</v>
      </c>
      <c r="D34" s="18">
        <v>0</v>
      </c>
      <c r="E34" s="17"/>
      <c r="F34" s="23">
        <f t="shared" si="0"/>
        <v>308.33333</v>
      </c>
      <c r="H34" s="22"/>
      <c r="J34">
        <v>3000</v>
      </c>
      <c r="K34" s="25">
        <v>2666.666666666667</v>
      </c>
      <c r="L34" s="18">
        <v>0</v>
      </c>
    </row>
    <row r="35" spans="1:12" ht="12.75">
      <c r="A35">
        <v>3100</v>
      </c>
      <c r="B35" s="16">
        <v>308333.33</v>
      </c>
      <c r="C35" s="17">
        <v>2666.6666666666665</v>
      </c>
      <c r="D35" s="18">
        <v>0</v>
      </c>
      <c r="E35" s="17"/>
      <c r="F35" s="23">
        <f t="shared" si="0"/>
        <v>308.33333</v>
      </c>
      <c r="H35" s="22"/>
      <c r="J35">
        <v>3100</v>
      </c>
      <c r="K35" s="25">
        <v>2666.6666666666665</v>
      </c>
      <c r="L35" s="18">
        <v>0</v>
      </c>
    </row>
    <row r="36" spans="1:12" ht="12.75">
      <c r="A36">
        <v>3200</v>
      </c>
      <c r="B36" s="16">
        <v>308333.33</v>
      </c>
      <c r="C36" s="17">
        <v>2666.666666666667</v>
      </c>
      <c r="D36" s="18">
        <v>0</v>
      </c>
      <c r="E36" s="17"/>
      <c r="F36" s="23">
        <f t="shared" si="0"/>
        <v>308.33333</v>
      </c>
      <c r="H36" s="22"/>
      <c r="J36">
        <v>3200</v>
      </c>
      <c r="K36" s="25">
        <v>2666.666666666667</v>
      </c>
      <c r="L36" s="18">
        <v>0</v>
      </c>
    </row>
    <row r="37" spans="1:12" ht="12.75">
      <c r="A37">
        <v>3300</v>
      </c>
      <c r="B37" s="16">
        <v>308333.33</v>
      </c>
      <c r="C37" s="17">
        <v>2666.6666666666665</v>
      </c>
      <c r="D37" s="18">
        <v>0</v>
      </c>
      <c r="E37" s="17"/>
      <c r="F37" s="23">
        <f t="shared" si="0"/>
        <v>308.33333</v>
      </c>
      <c r="H37" s="22"/>
      <c r="J37">
        <v>3300</v>
      </c>
      <c r="K37" s="25">
        <v>2666.6666666666665</v>
      </c>
      <c r="L37" s="18">
        <v>0</v>
      </c>
    </row>
    <row r="38" spans="1:12" ht="12.75">
      <c r="A38">
        <v>3400</v>
      </c>
      <c r="B38" s="16">
        <v>308333.33</v>
      </c>
      <c r="C38" s="17">
        <v>2666.666666666667</v>
      </c>
      <c r="D38" s="18">
        <v>0</v>
      </c>
      <c r="E38" s="17"/>
      <c r="F38" s="23">
        <f t="shared" si="0"/>
        <v>308.33333</v>
      </c>
      <c r="H38" s="22"/>
      <c r="J38">
        <v>3400</v>
      </c>
      <c r="K38" s="25">
        <v>2666.666666666667</v>
      </c>
      <c r="L38" s="18">
        <v>0</v>
      </c>
    </row>
    <row r="39" spans="1:12" ht="12.75">
      <c r="A39">
        <v>3500</v>
      </c>
      <c r="B39" s="16">
        <v>308333.33</v>
      </c>
      <c r="C39" s="17">
        <v>2666.6666666666665</v>
      </c>
      <c r="D39" s="18">
        <v>0</v>
      </c>
      <c r="E39" s="17"/>
      <c r="F39" s="23">
        <f t="shared" si="0"/>
        <v>308.33333</v>
      </c>
      <c r="H39" s="22"/>
      <c r="J39">
        <v>3500</v>
      </c>
      <c r="K39" s="25">
        <v>2666.6666666666665</v>
      </c>
      <c r="L39" s="18">
        <v>0</v>
      </c>
    </row>
    <row r="40" spans="1:12" ht="12.75">
      <c r="A40">
        <v>3600</v>
      </c>
      <c r="B40" s="16">
        <v>308333.33</v>
      </c>
      <c r="C40" s="17">
        <v>2666.666666666667</v>
      </c>
      <c r="D40" s="18">
        <v>0</v>
      </c>
      <c r="E40" s="17"/>
      <c r="F40" s="23">
        <f t="shared" si="0"/>
        <v>308.33333</v>
      </c>
      <c r="H40" s="22"/>
      <c r="J40">
        <v>3600</v>
      </c>
      <c r="K40" s="25">
        <v>2666.666666666667</v>
      </c>
      <c r="L40" s="18">
        <v>0</v>
      </c>
    </row>
    <row r="41" spans="1:12" ht="12.75">
      <c r="A41">
        <v>3700</v>
      </c>
      <c r="B41" s="16">
        <v>308333.33</v>
      </c>
      <c r="C41" s="17">
        <v>2666.6666666666665</v>
      </c>
      <c r="D41" s="18">
        <v>0</v>
      </c>
      <c r="E41" s="17"/>
      <c r="F41" s="23">
        <f t="shared" si="0"/>
        <v>308.33333</v>
      </c>
      <c r="H41" s="22"/>
      <c r="J41">
        <v>3700</v>
      </c>
      <c r="K41" s="25">
        <v>2666.6666666666665</v>
      </c>
      <c r="L41" s="18">
        <v>0</v>
      </c>
    </row>
    <row r="42" spans="1:12" ht="12.75">
      <c r="A42">
        <v>3800</v>
      </c>
      <c r="B42" s="16">
        <v>308333.33</v>
      </c>
      <c r="C42" s="17">
        <v>2666.666666666667</v>
      </c>
      <c r="D42" s="18">
        <v>0</v>
      </c>
      <c r="E42" s="17"/>
      <c r="F42" s="23">
        <f t="shared" si="0"/>
        <v>308.33333</v>
      </c>
      <c r="H42" s="22"/>
      <c r="J42">
        <v>3800</v>
      </c>
      <c r="K42" s="25">
        <v>2666.666666666667</v>
      </c>
      <c r="L42" s="18">
        <v>0</v>
      </c>
    </row>
    <row r="43" spans="1:12" ht="12.75">
      <c r="A43">
        <v>3900</v>
      </c>
      <c r="B43" s="16">
        <v>308333.33</v>
      </c>
      <c r="C43" s="17">
        <v>2666.6666666666665</v>
      </c>
      <c r="D43" s="18">
        <v>0</v>
      </c>
      <c r="E43" s="17"/>
      <c r="F43" s="23">
        <f t="shared" si="0"/>
        <v>308.33333</v>
      </c>
      <c r="H43" s="22"/>
      <c r="J43">
        <v>3900</v>
      </c>
      <c r="K43" s="25">
        <v>2666.6666666666665</v>
      </c>
      <c r="L43" s="18">
        <v>0</v>
      </c>
    </row>
    <row r="44" spans="1:12" ht="12.75">
      <c r="A44">
        <v>4000</v>
      </c>
      <c r="B44" s="19">
        <v>308333.33</v>
      </c>
      <c r="C44" s="20">
        <v>2666.666666666667</v>
      </c>
      <c r="D44" s="21">
        <v>0</v>
      </c>
      <c r="E44" s="17"/>
      <c r="F44" s="23">
        <f t="shared" si="0"/>
        <v>308.33333</v>
      </c>
      <c r="H44" s="22"/>
      <c r="J44">
        <v>4000</v>
      </c>
      <c r="K44" s="26">
        <v>2666.666666666667</v>
      </c>
      <c r="L44" s="21">
        <v>0</v>
      </c>
    </row>
    <row r="45" ht="12.75">
      <c r="H45" s="2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J. Kolesar, Ph. D.</dc:creator>
  <cp:keywords/>
  <dc:description/>
  <cp:lastModifiedBy>Julien Bramel</cp:lastModifiedBy>
  <dcterms:created xsi:type="dcterms:W3CDTF">1998-01-26T15:04:25Z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