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odel" sheetId="1" r:id="rId1"/>
  </sheets>
  <definedNames>
    <definedName name="solver_adj" localSheetId="0" hidden="1">'Model'!$F$5:$G$5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'Model'!$C$5</definedName>
    <definedName name="solver_lhs2" localSheetId="0" hidden="1">'Model'!$I$5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'Model'!$D$5</definedName>
    <definedName name="solver_pre" localSheetId="0" hidden="1">0.000001</definedName>
    <definedName name="solver_rel1" localSheetId="0" hidden="1">3</definedName>
    <definedName name="solver_rel2" localSheetId="0" hidden="1">2</definedName>
    <definedName name="solver_rhs1" localSheetId="0" hidden="1">'Model'!$C$7</definedName>
    <definedName name="solver_rhs2" localSheetId="0" hidden="1">'Model'!$I$7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Julien Bramel</author>
  </authors>
  <commentList>
    <comment ref="C28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C29" authorId="0">
      <text>
        <r>
          <rPr>
            <sz val="8"/>
            <rFont val="Tahoma"/>
            <family val="0"/>
          </rPr>
          <t>Remember that the input cell is $C$7</t>
        </r>
      </text>
    </comment>
    <comment ref="D2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<sst xmlns="http://schemas.openxmlformats.org/spreadsheetml/2006/main" count="24" uniqueCount="24">
  <si>
    <t>Investment Non-Linear Program: Equal Probability Scenarios</t>
  </si>
  <si>
    <t>Avg. Portfolio</t>
  </si>
  <si>
    <t>Portfolio</t>
  </si>
  <si>
    <t>Portfolio Weights x(j)</t>
  </si>
  <si>
    <t>Sum of Portfolio</t>
  </si>
  <si>
    <t>Return</t>
  </si>
  <si>
    <t>Stnd. Dev.</t>
  </si>
  <si>
    <t>Weights</t>
  </si>
  <si>
    <t>Min Return</t>
  </si>
  <si>
    <t>Scen-</t>
  </si>
  <si>
    <t>Ret. by</t>
  </si>
  <si>
    <t>Scenario returns r(i,j) by Security</t>
  </si>
  <si>
    <t>ario</t>
  </si>
  <si>
    <t>Scenario</t>
  </si>
  <si>
    <t>1</t>
  </si>
  <si>
    <t>Average</t>
  </si>
  <si>
    <t>StdDev</t>
  </si>
  <si>
    <t>Correlations</t>
  </si>
  <si>
    <t>Sec1 vs. Sec2</t>
  </si>
  <si>
    <t>$C$5</t>
  </si>
  <si>
    <t>$D$5</t>
  </si>
  <si>
    <t>$F$5</t>
  </si>
  <si>
    <t>$G$5</t>
  </si>
  <si>
    <t>LOWCORREL.XLS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</si>
</sst>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_)"/>
    <numFmt numFmtId="167" formatCode="0.0%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5" fontId="2" fillId="0" borderId="0" xfId="0" applyNumberFormat="1" applyFont="1" applyAlignment="1" applyProtection="1">
      <alignment horizontal="left"/>
      <protection/>
    </xf>
    <xf numFmtId="166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2" fontId="1" fillId="0" borderId="1" xfId="19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7" fontId="4" fillId="0" borderId="2" xfId="19" applyNumberFormat="1" applyFont="1" applyBorder="1" applyAlignment="1" applyProtection="1">
      <alignment/>
      <protection locked="0"/>
    </xf>
    <xf numFmtId="167" fontId="4" fillId="0" borderId="3" xfId="19" applyNumberFormat="1" applyFont="1" applyBorder="1" applyAlignment="1" applyProtection="1">
      <alignment/>
      <protection locked="0"/>
    </xf>
    <xf numFmtId="9" fontId="1" fillId="0" borderId="0" xfId="19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 applyProtection="1">
      <alignment horizontal="right"/>
      <protection/>
    </xf>
    <xf numFmtId="2" fontId="1" fillId="0" borderId="1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7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8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9" xfId="0" applyNumberForma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2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Efficient Frontier for Two Stocks with Low Correlation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Model!$E$29:$E$51</c:f>
              <c:numCache/>
            </c:numRef>
          </c:xVal>
          <c:yVal>
            <c:numRef>
              <c:f>Model!$D$29:$D$51</c:f>
              <c:numCache/>
            </c:numRef>
          </c:yVal>
          <c:smooth val="0"/>
        </c:ser>
        <c:axId val="5968799"/>
        <c:axId val="53719192"/>
      </c:scatterChart>
      <c:valAx>
        <c:axId val="596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Deviation of Portfolio Return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3719192"/>
        <c:crosses val="autoZero"/>
        <c:crossBetween val="midCat"/>
        <c:dispUnits/>
      </c:valAx>
      <c:valAx>
        <c:axId val="5371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Portfolio Return(%)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687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31</xdr:row>
      <xdr:rowOff>19050</xdr:rowOff>
    </xdr:from>
    <xdr:to>
      <xdr:col>15</xdr:col>
      <xdr:colOff>152400</xdr:colOff>
      <xdr:row>45</xdr:row>
      <xdr:rowOff>9525</xdr:rowOff>
    </xdr:to>
    <xdr:graphicFrame>
      <xdr:nvGraphicFramePr>
        <xdr:cNvPr id="1" name="Chart 258"/>
        <xdr:cNvGraphicFramePr/>
      </xdr:nvGraphicFramePr>
      <xdr:xfrm>
        <a:off x="5895975" y="5991225"/>
        <a:ext cx="45529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2.421875" style="2" customWidth="1"/>
    <col min="3" max="4" width="14.28125" style="2" customWidth="1"/>
    <col min="5" max="5" width="9.140625" style="2" customWidth="1"/>
    <col min="6" max="6" width="10.8515625" style="2" customWidth="1"/>
    <col min="7" max="7" width="11.140625" style="2" customWidth="1"/>
    <col min="8" max="16384" width="9.140625" style="2" customWidth="1"/>
  </cols>
  <sheetData>
    <row r="1" spans="1:7" ht="15.75">
      <c r="A1" s="1" t="s">
        <v>23</v>
      </c>
      <c r="D1" s="3" t="s">
        <v>0</v>
      </c>
      <c r="G1" s="4"/>
    </row>
    <row r="2" spans="1:4" ht="15.75">
      <c r="A2" s="1"/>
      <c r="D2" s="3"/>
    </row>
    <row r="3" spans="3:9" ht="15">
      <c r="C3" s="5" t="s">
        <v>1</v>
      </c>
      <c r="D3" s="6" t="s">
        <v>2</v>
      </c>
      <c r="F3" s="1" t="s">
        <v>3</v>
      </c>
      <c r="G3" s="4"/>
      <c r="I3" s="1" t="s">
        <v>4</v>
      </c>
    </row>
    <row r="4" spans="3:9" ht="15.75" thickBot="1">
      <c r="C4" s="5" t="s">
        <v>5</v>
      </c>
      <c r="D4" s="5" t="s">
        <v>6</v>
      </c>
      <c r="F4" s="2">
        <v>1</v>
      </c>
      <c r="G4" s="2">
        <v>2</v>
      </c>
      <c r="I4" s="7" t="s">
        <v>7</v>
      </c>
    </row>
    <row r="5" spans="3:9" ht="16.5" thickBot="1">
      <c r="C5" s="8">
        <f>AVERAGE(D11:D20)</f>
        <v>1.0000000171661374</v>
      </c>
      <c r="D5" s="9">
        <f>STDEVP(D11:D20)</f>
        <v>2.3298209869001805</v>
      </c>
      <c r="E5" s="10"/>
      <c r="F5" s="11">
        <v>0.839820384979248</v>
      </c>
      <c r="G5" s="12">
        <v>0.16017961502075195</v>
      </c>
      <c r="I5" s="13">
        <f>SUM(F5:G5)</f>
        <v>1</v>
      </c>
    </row>
    <row r="6" spans="3:9" ht="15">
      <c r="C6" s="5" t="str">
        <f>IF(C5&gt;=C7-0.0001,"&gt;=","Not &gt;=")</f>
        <v>&gt;=</v>
      </c>
      <c r="E6" s="1"/>
      <c r="I6" s="5" t="str">
        <f>IF(ABS(I5-I7)&lt;0.00001,"=","Not =")</f>
        <v>=</v>
      </c>
    </row>
    <row r="7" spans="2:9" ht="15">
      <c r="B7" s="2" t="s">
        <v>8</v>
      </c>
      <c r="C7" s="14">
        <v>1</v>
      </c>
      <c r="E7" s="15"/>
      <c r="I7" s="13">
        <v>1</v>
      </c>
    </row>
    <row r="8" ht="15"/>
    <row r="9" spans="3:6" ht="15">
      <c r="C9" s="5" t="s">
        <v>9</v>
      </c>
      <c r="D9" s="5" t="s">
        <v>10</v>
      </c>
      <c r="E9" s="5"/>
      <c r="F9" s="1" t="s">
        <v>11</v>
      </c>
    </row>
    <row r="10" spans="3:7" ht="15">
      <c r="C10" s="5" t="s">
        <v>12</v>
      </c>
      <c r="D10" s="5" t="s">
        <v>13</v>
      </c>
      <c r="E10" s="5"/>
      <c r="F10" s="16" t="s">
        <v>14</v>
      </c>
      <c r="G10" s="16">
        <v>2</v>
      </c>
    </row>
    <row r="11" spans="3:9" ht="15">
      <c r="C11" s="2">
        <v>1</v>
      </c>
      <c r="D11" s="14">
        <f>SUMPRODUCT(F11:G11,$F$5:$G$5)</f>
        <v>5.032065916061402</v>
      </c>
      <c r="E11" s="14"/>
      <c r="F11" s="18">
        <v>5.33</v>
      </c>
      <c r="G11" s="30">
        <v>3.47</v>
      </c>
      <c r="I11" s="14"/>
    </row>
    <row r="12" spans="3:9" ht="15">
      <c r="C12" s="2">
        <v>2</v>
      </c>
      <c r="D12" s="14">
        <f aca="true" t="shared" si="0" ref="D12:D20">SUMPRODUCT(F12:G12,$F$5:$G$5)</f>
        <v>1.6942516326904298</v>
      </c>
      <c r="E12" s="14"/>
      <c r="F12" s="19">
        <v>2.54</v>
      </c>
      <c r="G12" s="31">
        <v>-2.74</v>
      </c>
      <c r="I12" s="14"/>
    </row>
    <row r="13" spans="3:9" ht="15">
      <c r="C13" s="2">
        <v>3</v>
      </c>
      <c r="D13" s="14">
        <f t="shared" si="0"/>
        <v>0.9975150394439698</v>
      </c>
      <c r="E13" s="14"/>
      <c r="F13" s="19">
        <v>1.43</v>
      </c>
      <c r="G13" s="31">
        <v>-1.27</v>
      </c>
      <c r="I13" s="14"/>
    </row>
    <row r="14" spans="3:9" ht="15">
      <c r="C14" s="2">
        <v>4</v>
      </c>
      <c r="D14" s="14">
        <f t="shared" si="0"/>
        <v>3.415928325653076</v>
      </c>
      <c r="E14" s="14"/>
      <c r="F14" s="19">
        <v>4.55</v>
      </c>
      <c r="G14" s="31">
        <v>-2.53</v>
      </c>
      <c r="I14" s="14"/>
    </row>
    <row r="15" spans="3:9" ht="15">
      <c r="C15" s="2">
        <v>5</v>
      </c>
      <c r="D15" s="14">
        <f t="shared" si="0"/>
        <v>2.5649400997161864</v>
      </c>
      <c r="E15" s="14"/>
      <c r="F15" s="19">
        <v>2.44</v>
      </c>
      <c r="G15" s="31">
        <v>3.22</v>
      </c>
      <c r="I15" s="14"/>
    </row>
    <row r="16" spans="3:9" ht="15">
      <c r="C16" s="2">
        <v>6</v>
      </c>
      <c r="D16" s="14">
        <f t="shared" si="0"/>
        <v>0.02827840328216555</v>
      </c>
      <c r="E16" s="14"/>
      <c r="F16" s="19">
        <v>-0.22</v>
      </c>
      <c r="G16" s="31">
        <v>1.33</v>
      </c>
      <c r="I16" s="14"/>
    </row>
    <row r="17" spans="3:9" ht="15">
      <c r="C17" s="2">
        <v>7</v>
      </c>
      <c r="D17" s="14">
        <f t="shared" si="0"/>
        <v>-3.924221639633179</v>
      </c>
      <c r="E17" s="14"/>
      <c r="F17" s="19">
        <v>-4.44</v>
      </c>
      <c r="G17" s="31">
        <v>-1.22</v>
      </c>
      <c r="I17" s="14"/>
    </row>
    <row r="18" spans="3:9" ht="15">
      <c r="C18" s="2">
        <v>8</v>
      </c>
      <c r="D18" s="14">
        <f t="shared" si="0"/>
        <v>-0.31290417671203613</v>
      </c>
      <c r="E18" s="14"/>
      <c r="F18" s="19">
        <v>-0.22</v>
      </c>
      <c r="G18" s="31">
        <v>-0.8</v>
      </c>
      <c r="I18" s="14"/>
    </row>
    <row r="19" spans="3:9" ht="15">
      <c r="C19" s="2">
        <v>9</v>
      </c>
      <c r="D19" s="14">
        <f t="shared" si="0"/>
        <v>1.033308310508728</v>
      </c>
      <c r="E19" s="14"/>
      <c r="F19" s="19">
        <v>0.58</v>
      </c>
      <c r="G19" s="31">
        <v>3.41</v>
      </c>
      <c r="I19" s="14"/>
    </row>
    <row r="20" spans="3:9" ht="15">
      <c r="C20" s="2">
        <v>10</v>
      </c>
      <c r="D20" s="14">
        <f t="shared" si="0"/>
        <v>-0.5291617393493653</v>
      </c>
      <c r="E20" s="14"/>
      <c r="F20" s="20">
        <v>-0.92</v>
      </c>
      <c r="G20" s="32">
        <v>1.52</v>
      </c>
      <c r="I20" s="14"/>
    </row>
    <row r="21" ht="15"/>
    <row r="22" spans="5:11" ht="15">
      <c r="E22" s="5" t="s">
        <v>15</v>
      </c>
      <c r="F22" s="14">
        <f>AVERAGE(F11:F20)</f>
        <v>1.1070000000000002</v>
      </c>
      <c r="G22" s="14">
        <f>AVERAGE(G11:G20)</f>
        <v>0.43900000000000006</v>
      </c>
      <c r="I22" s="14"/>
      <c r="K22" s="14"/>
    </row>
    <row r="23" spans="5:11" ht="15">
      <c r="E23" s="5" t="s">
        <v>16</v>
      </c>
      <c r="F23" s="14">
        <f>STDEVP(F11:F20)</f>
        <v>2.6888698369389323</v>
      </c>
      <c r="G23" s="14">
        <f>STDEVP(G11:G20)</f>
        <v>2.3203295024629584</v>
      </c>
      <c r="I23" s="14"/>
      <c r="K23" s="14"/>
    </row>
    <row r="24" spans="5:7" ht="15">
      <c r="E24" s="5"/>
      <c r="F24" s="14"/>
      <c r="G24" s="14"/>
    </row>
    <row r="25" spans="5:6" ht="15.75" thickBot="1">
      <c r="E25" s="5"/>
      <c r="F25" s="5" t="s">
        <v>17</v>
      </c>
    </row>
    <row r="26" spans="5:6" ht="15.75" thickBot="1">
      <c r="E26" s="5" t="s">
        <v>18</v>
      </c>
      <c r="F26" s="21">
        <f>CORREL(F11:F20,G11:G20)</f>
        <v>0.1135518082133206</v>
      </c>
    </row>
    <row r="27" ht="15"/>
    <row r="28" spans="3:7" ht="15">
      <c r="C28"/>
      <c r="D28" s="17" t="s">
        <v>19</v>
      </c>
      <c r="E28" s="17" t="s">
        <v>20</v>
      </c>
      <c r="F28" s="17" t="s">
        <v>21</v>
      </c>
      <c r="G28" s="17" t="s">
        <v>22</v>
      </c>
    </row>
    <row r="29" spans="3:7" ht="15">
      <c r="C29" s="33">
        <v>0</v>
      </c>
      <c r="D29" s="22">
        <v>0.7179323269710453</v>
      </c>
      <c r="E29" s="23">
        <v>1.852464086378288</v>
      </c>
      <c r="F29" s="24">
        <v>0.4175633637291096</v>
      </c>
      <c r="G29" s="25">
        <v>0.5824366362708903</v>
      </c>
    </row>
    <row r="30" spans="3:7" ht="15">
      <c r="C30" s="33">
        <v>0.05000000074505806</v>
      </c>
      <c r="D30" s="26">
        <v>0.7179323269710453</v>
      </c>
      <c r="E30" s="27">
        <v>1.852464086378288</v>
      </c>
      <c r="F30" s="28">
        <v>0.4175633637291096</v>
      </c>
      <c r="G30" s="29">
        <v>0.5824366362708903</v>
      </c>
    </row>
    <row r="31" spans="3:7" ht="15">
      <c r="C31" s="33">
        <v>0.10000000149011612</v>
      </c>
      <c r="D31" s="26">
        <v>0.7179323269710453</v>
      </c>
      <c r="E31" s="27">
        <v>1.852464086378288</v>
      </c>
      <c r="F31" s="28">
        <v>0.4175633637291096</v>
      </c>
      <c r="G31" s="29">
        <v>0.5824366362708903</v>
      </c>
    </row>
    <row r="32" spans="3:7" ht="15">
      <c r="C32" s="33">
        <v>0.15000000596046448</v>
      </c>
      <c r="D32" s="26">
        <v>0.7179323269710453</v>
      </c>
      <c r="E32" s="27">
        <v>1.852464086378288</v>
      </c>
      <c r="F32" s="28">
        <v>0.4175633637291096</v>
      </c>
      <c r="G32" s="29">
        <v>0.5824366362708903</v>
      </c>
    </row>
    <row r="33" spans="3:7" ht="15">
      <c r="C33" s="33">
        <v>0.20000000298023224</v>
      </c>
      <c r="D33" s="26">
        <v>0.7179323269710453</v>
      </c>
      <c r="E33" s="27">
        <v>1.852464086378288</v>
      </c>
      <c r="F33" s="28">
        <v>0.4175633637291096</v>
      </c>
      <c r="G33" s="29">
        <v>0.5824366362708903</v>
      </c>
    </row>
    <row r="34" spans="3:7" ht="15">
      <c r="C34" s="33">
        <v>0.25</v>
      </c>
      <c r="D34" s="26">
        <v>0.7179323269710453</v>
      </c>
      <c r="E34" s="27">
        <v>1.852464086378288</v>
      </c>
      <c r="F34" s="28">
        <v>0.4175633637291096</v>
      </c>
      <c r="G34" s="29">
        <v>0.5824366362708903</v>
      </c>
    </row>
    <row r="35" spans="3:7" ht="15">
      <c r="C35" s="33">
        <v>0.30000001192092896</v>
      </c>
      <c r="D35" s="26">
        <v>0.7179323269710453</v>
      </c>
      <c r="E35" s="27">
        <v>1.852464086378288</v>
      </c>
      <c r="F35" s="28">
        <v>0.4175633637291096</v>
      </c>
      <c r="G35" s="29">
        <v>0.5824366362708903</v>
      </c>
    </row>
    <row r="36" spans="3:7" ht="15">
      <c r="C36" s="33">
        <v>0.3499999940395355</v>
      </c>
      <c r="D36" s="26">
        <v>0.7179323269710453</v>
      </c>
      <c r="E36" s="27">
        <v>1.852464086378288</v>
      </c>
      <c r="F36" s="28">
        <v>0.4175633637291096</v>
      </c>
      <c r="G36" s="29">
        <v>0.5824366362708903</v>
      </c>
    </row>
    <row r="37" spans="3:7" ht="15">
      <c r="C37" s="33">
        <v>0.4000000059604645</v>
      </c>
      <c r="D37" s="26">
        <v>0.7179323269710453</v>
      </c>
      <c r="E37" s="27">
        <v>1.852464086378288</v>
      </c>
      <c r="F37" s="28">
        <v>0.4175633637291096</v>
      </c>
      <c r="G37" s="29">
        <v>0.5824366362708903</v>
      </c>
    </row>
    <row r="38" spans="3:7" ht="15">
      <c r="C38" s="33">
        <v>0.45000001788139343</v>
      </c>
      <c r="D38" s="26">
        <v>0.7179323269710453</v>
      </c>
      <c r="E38" s="27">
        <v>1.852464086378288</v>
      </c>
      <c r="F38" s="28">
        <v>0.4175633637291096</v>
      </c>
      <c r="G38" s="29">
        <v>0.5824366362708903</v>
      </c>
    </row>
    <row r="39" spans="3:7" ht="15">
      <c r="C39" s="33">
        <v>0.5</v>
      </c>
      <c r="D39" s="26">
        <v>0.7179323269710453</v>
      </c>
      <c r="E39" s="27">
        <v>1.852464086378288</v>
      </c>
      <c r="F39" s="28">
        <v>0.4175633637291096</v>
      </c>
      <c r="G39" s="29">
        <v>0.5824366362708903</v>
      </c>
    </row>
    <row r="40" spans="3:7" ht="15">
      <c r="C40" s="33">
        <v>0.550000011920929</v>
      </c>
      <c r="D40" s="26">
        <v>0.7179323269710453</v>
      </c>
      <c r="E40" s="27">
        <v>1.852464086378288</v>
      </c>
      <c r="F40" s="28">
        <v>0.4175633637291096</v>
      </c>
      <c r="G40" s="29">
        <v>0.5824366362708903</v>
      </c>
    </row>
    <row r="41" spans="3:7" ht="15">
      <c r="C41" s="33">
        <v>0.6000000238418579</v>
      </c>
      <c r="D41" s="26">
        <v>0.7179323269710453</v>
      </c>
      <c r="E41" s="27">
        <v>1.852464086378288</v>
      </c>
      <c r="F41" s="28">
        <v>0.4175633637291096</v>
      </c>
      <c r="G41" s="29">
        <v>0.5824366362708903</v>
      </c>
    </row>
    <row r="42" spans="3:7" ht="15">
      <c r="C42" s="33">
        <v>0.6500000357627869</v>
      </c>
      <c r="D42" s="26">
        <v>0.7179323269710453</v>
      </c>
      <c r="E42" s="27">
        <v>1.852464086378288</v>
      </c>
      <c r="F42" s="28">
        <v>0.4175633637291096</v>
      </c>
      <c r="G42" s="29">
        <v>0.5824366362708903</v>
      </c>
    </row>
    <row r="43" spans="3:7" ht="15">
      <c r="C43" s="33">
        <v>0.699999988079071</v>
      </c>
      <c r="D43" s="26">
        <v>0.7179323269710453</v>
      </c>
      <c r="E43" s="27">
        <v>1.852464086378288</v>
      </c>
      <c r="F43" s="28">
        <v>0.4175633637291096</v>
      </c>
      <c r="G43" s="29">
        <v>0.5824366362708903</v>
      </c>
    </row>
    <row r="44" spans="3:7" ht="15">
      <c r="C44" s="33">
        <v>0.75</v>
      </c>
      <c r="D44" s="26">
        <v>0.75</v>
      </c>
      <c r="E44" s="27">
        <v>1.8594157885229081</v>
      </c>
      <c r="F44" s="28">
        <v>0.4655688622754491</v>
      </c>
      <c r="G44" s="29">
        <v>0.5344311377245508</v>
      </c>
    </row>
    <row r="45" spans="3:7" ht="15">
      <c r="C45" s="33">
        <v>0.800000011920929</v>
      </c>
      <c r="D45" s="26">
        <v>0.800000011920929</v>
      </c>
      <c r="E45" s="27">
        <v>1.8975316161968492</v>
      </c>
      <c r="F45" s="28">
        <v>0.540419179522349</v>
      </c>
      <c r="G45" s="29">
        <v>0.45958082047765086</v>
      </c>
    </row>
    <row r="46" spans="3:7" ht="15">
      <c r="C46" s="33">
        <v>0.8500000238418579</v>
      </c>
      <c r="D46" s="26">
        <v>0.8500000238418577</v>
      </c>
      <c r="E46" s="27">
        <v>1.9670510288525835</v>
      </c>
      <c r="F46" s="28">
        <v>0.6152694967692485</v>
      </c>
      <c r="G46" s="29">
        <v>0.3847305032307515</v>
      </c>
    </row>
    <row r="47" spans="3:7" ht="15">
      <c r="C47" s="33">
        <v>0.9000000357627869</v>
      </c>
      <c r="D47" s="26">
        <v>0.9000000357627869</v>
      </c>
      <c r="E47" s="27">
        <v>2.0648044995927375</v>
      </c>
      <c r="F47" s="28">
        <v>0.690119814016148</v>
      </c>
      <c r="G47" s="29">
        <v>0.3098801859838521</v>
      </c>
    </row>
    <row r="48" spans="3:7" ht="15">
      <c r="C48" s="33">
        <v>0.949999988079071</v>
      </c>
      <c r="D48" s="26">
        <v>0.9499999880790713</v>
      </c>
      <c r="E48" s="27">
        <v>2.187009180265899</v>
      </c>
      <c r="F48" s="28">
        <v>0.7649700420345376</v>
      </c>
      <c r="G48" s="29">
        <v>0.23502995796546258</v>
      </c>
    </row>
    <row r="49" spans="3:7" ht="15">
      <c r="C49" s="33">
        <v>1</v>
      </c>
      <c r="D49" s="26">
        <v>1</v>
      </c>
      <c r="E49" s="27">
        <v>2.329820934750275</v>
      </c>
      <c r="F49" s="28">
        <v>0.8398203592814368</v>
      </c>
      <c r="G49" s="29">
        <v>0.16017964071856333</v>
      </c>
    </row>
    <row r="50" spans="3:7" ht="15">
      <c r="C50" s="33">
        <v>1.0500000715255737</v>
      </c>
      <c r="D50" s="26">
        <v>1.050000071525574</v>
      </c>
      <c r="E50" s="27">
        <v>2.4896962406152676</v>
      </c>
      <c r="F50" s="28">
        <v>0.9146707657568471</v>
      </c>
      <c r="G50" s="29">
        <v>0.08532923424315311</v>
      </c>
    </row>
    <row r="51" spans="3:7" ht="15">
      <c r="C51" s="33">
        <v>1.100000023841858</v>
      </c>
      <c r="D51" s="34">
        <v>1.1000000238418581</v>
      </c>
      <c r="E51" s="35">
        <v>2.6635636884111435</v>
      </c>
      <c r="F51" s="36">
        <v>0.9895209937752363</v>
      </c>
      <c r="G51" s="37">
        <v>0.010479006224763885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Julien Bramel</cp:lastModifiedBy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