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LE" sheetId="1" r:id="rId1"/>
  </sheets>
  <definedNames>
    <definedName name="_Order1" localSheetId="0" hidden="1">0</definedName>
    <definedName name="_Order2" localSheetId="0" hidden="1">0</definedName>
    <definedName name="_xlnm.Print_Area" localSheetId="0">'DALE'!$A$1:$K$27</definedName>
    <definedName name="Print_Area_MI">'DALE'!$A$1:$K$27</definedName>
    <definedName name="solver_adj" localSheetId="0" hidden="1">'DALE'!$B$11:$D$12,'DALE'!$D$13,'DALE'!$G$10:$I$12,'DALE'!$B$24:$D$24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'DALE'!$B$11:$D$12</definedName>
    <definedName name="solver_lhs2" localSheetId="0" hidden="1">'DALE'!$D$13</definedName>
    <definedName name="solver_lhs3" localSheetId="0" hidden="1">'DALE'!$G$10:$I$12</definedName>
    <definedName name="solver_lhs4" localSheetId="0" hidden="1">'DALE'!$G$16:$G$23</definedName>
    <definedName name="solver_lhs5" localSheetId="0" hidden="1">'DALE'!$B$26:$D$26</definedName>
    <definedName name="solver_lhs6" localSheetId="0" hidden="1">'DALE'!$B$24:$D$24</definedName>
    <definedName name="solver_lhs7" localSheetId="0" hidden="1">'DALE'!$D$13</definedName>
    <definedName name="solver_lhs8" localSheetId="0" hidden="1">'DALE'!$B$24:$D$24</definedName>
    <definedName name="solver_lhs9" localSheetId="0" hidden="1">'DALE'!$B$26:$D$26</definedName>
    <definedName name="solver_lin" localSheetId="0" hidden="1">1</definedName>
    <definedName name="solver_neg" localSheetId="0" hidden="1">1</definedName>
    <definedName name="solver_num" localSheetId="0" hidden="1">8</definedName>
    <definedName name="solver_nwt" localSheetId="0" hidden="1">1</definedName>
    <definedName name="solver_opt" localSheetId="0" hidden="1">'DALE'!$B$20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5</definedName>
    <definedName name="solver_rel9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'DALE'!$I$16:$I$23</definedName>
    <definedName name="solver_rhs5" localSheetId="0" hidden="1">0</definedName>
    <definedName name="solver_rhs6" localSheetId="0" hidden="1">0</definedName>
    <definedName name="solver_rhs7" localSheetId="0" hidden="1">'DALE'!$D$15</definedName>
    <definedName name="solver_rhs8" localSheetId="0" hidden="1">binary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<sst xmlns="http://schemas.openxmlformats.org/spreadsheetml/2006/main" count="58" uniqueCount="32">
  <si>
    <t>DALE.XLS</t>
  </si>
  <si>
    <t>Dale Distribution Problem</t>
  </si>
  <si>
    <t>Unit shipping and fixed costs:</t>
  </si>
  <si>
    <t>Fixed Cost</t>
  </si>
  <si>
    <t>Unit shipping costs:</t>
  </si>
  <si>
    <t>Boston</t>
  </si>
  <si>
    <t>New York</t>
  </si>
  <si>
    <t>Wash, DC</t>
  </si>
  <si>
    <t xml:space="preserve"> (in $000)</t>
  </si>
  <si>
    <t>Chicago</t>
  </si>
  <si>
    <t>Omaha</t>
  </si>
  <si>
    <t>Memphis</t>
  </si>
  <si>
    <t>San Jose</t>
  </si>
  <si>
    <t>Austin</t>
  </si>
  <si>
    <t>Shipping plan:</t>
  </si>
  <si>
    <t>Shipping plan: (in thousand units)</t>
  </si>
  <si>
    <t>Free shipment, Austin-Memphis:</t>
  </si>
  <si>
    <t>Free shipment constraint:</t>
  </si>
  <si>
    <t>Shipping constraints:</t>
  </si>
  <si>
    <t>Flow</t>
  </si>
  <si>
    <t>In</t>
  </si>
  <si>
    <t>Constraint</t>
  </si>
  <si>
    <t>Out</t>
  </si>
  <si>
    <t>Balance</t>
  </si>
  <si>
    <t>Shipping1</t>
  </si>
  <si>
    <t>Shipping2</t>
  </si>
  <si>
    <t>Total cost:</t>
  </si>
  <si>
    <t>Terminal open: (1 = yes, 0 = no)</t>
  </si>
  <si>
    <t>Terminal constraints:</t>
  </si>
  <si>
    <t>"Excess</t>
  </si>
  <si>
    <t>(0 if closed)</t>
  </si>
  <si>
    <t xml:space="preserve"> capacity"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</si>
</sst>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12"/>
      <color indexed="10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4" fontId="0" fillId="0" borderId="0" xfId="0" applyAlignment="1">
      <alignment horizontal="left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 locked="0"/>
    </xf>
    <xf numFmtId="165" fontId="5" fillId="0" borderId="2" xfId="0" applyNumberFormat="1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/>
    </xf>
    <xf numFmtId="165" fontId="5" fillId="0" borderId="3" xfId="0" applyNumberFormat="1" applyFon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/>
    </xf>
    <xf numFmtId="165" fontId="5" fillId="0" borderId="4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/>
      <protection locked="0"/>
    </xf>
    <xf numFmtId="165" fontId="5" fillId="0" borderId="7" xfId="0" applyNumberFormat="1" applyFont="1" applyBorder="1" applyAlignment="1" applyProtection="1">
      <alignment/>
      <protection locked="0"/>
    </xf>
    <xf numFmtId="165" fontId="5" fillId="0" borderId="8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4" width="9.3359375" style="0" customWidth="1"/>
    <col min="5" max="5" width="2.6640625" style="0" customWidth="1"/>
    <col min="6" max="6" width="8.4453125" style="0" customWidth="1"/>
    <col min="7" max="7" width="11.4453125" style="0" customWidth="1"/>
    <col min="8" max="8" width="9.77734375" style="0" customWidth="1"/>
    <col min="9" max="9" width="11.4453125" style="0" customWidth="1"/>
    <col min="10" max="10" width="8.10546875" style="0" customWidth="1"/>
    <col min="11" max="16384" width="11.4453125" style="0" customWidth="1"/>
  </cols>
  <sheetData>
    <row r="1" spans="1:3" ht="15.75">
      <c r="A1" s="5" t="s">
        <v>0</v>
      </c>
      <c r="C1" s="5" t="s">
        <v>1</v>
      </c>
    </row>
    <row r="2" spans="6:10" ht="15.75">
      <c r="F2" s="5" t="s">
        <v>2</v>
      </c>
      <c r="J2" s="6" t="s">
        <v>3</v>
      </c>
    </row>
    <row r="3" spans="1:10" ht="15.75">
      <c r="A3" s="5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2:11" ht="15.75">
      <c r="B4" s="6" t="s">
        <v>9</v>
      </c>
      <c r="C4" s="6" t="s">
        <v>10</v>
      </c>
      <c r="D4" s="6" t="s">
        <v>11</v>
      </c>
      <c r="E4" s="1"/>
      <c r="F4" s="7" t="s">
        <v>9</v>
      </c>
      <c r="G4" s="12">
        <v>11</v>
      </c>
      <c r="H4" s="13">
        <v>9</v>
      </c>
      <c r="I4" s="13">
        <v>14</v>
      </c>
      <c r="J4" s="14">
        <v>100</v>
      </c>
      <c r="K4" s="15"/>
    </row>
    <row r="5" spans="1:11" ht="15.75">
      <c r="A5" s="7" t="s">
        <v>12</v>
      </c>
      <c r="B5" s="12">
        <v>3</v>
      </c>
      <c r="C5" s="13">
        <v>6</v>
      </c>
      <c r="D5" s="13">
        <v>10</v>
      </c>
      <c r="E5" s="15"/>
      <c r="F5" s="7" t="s">
        <v>10</v>
      </c>
      <c r="G5" s="15">
        <v>23</v>
      </c>
      <c r="H5" s="1">
        <v>19</v>
      </c>
      <c r="I5" s="1">
        <v>16</v>
      </c>
      <c r="J5" s="2">
        <v>85</v>
      </c>
      <c r="K5" s="15"/>
    </row>
    <row r="6" spans="1:11" ht="15.75">
      <c r="A6" s="7" t="s">
        <v>13</v>
      </c>
      <c r="B6" s="15">
        <v>15</v>
      </c>
      <c r="C6" s="1">
        <v>10</v>
      </c>
      <c r="D6" s="1">
        <v>5</v>
      </c>
      <c r="E6" s="15"/>
      <c r="F6" s="7" t="s">
        <v>11</v>
      </c>
      <c r="G6" s="15">
        <v>18</v>
      </c>
      <c r="H6" s="1">
        <v>18</v>
      </c>
      <c r="I6" s="1">
        <v>14</v>
      </c>
      <c r="J6" s="2">
        <v>65</v>
      </c>
      <c r="K6" s="15"/>
    </row>
    <row r="7" spans="2:10" ht="15.75">
      <c r="B7" s="13"/>
      <c r="C7" s="13"/>
      <c r="D7" s="13"/>
      <c r="G7" s="13"/>
      <c r="H7" s="13"/>
      <c r="I7" s="13"/>
      <c r="J7" s="13"/>
    </row>
    <row r="8" spans="6:10" ht="15.75">
      <c r="F8" s="5" t="s">
        <v>14</v>
      </c>
      <c r="J8" s="1"/>
    </row>
    <row r="9" spans="1:10" ht="15.75">
      <c r="A9" s="5" t="s">
        <v>15</v>
      </c>
      <c r="G9" s="6" t="s">
        <v>5</v>
      </c>
      <c r="H9" s="6" t="s">
        <v>6</v>
      </c>
      <c r="I9" s="6" t="s">
        <v>7</v>
      </c>
      <c r="J9" s="1"/>
    </row>
    <row r="10" spans="2:10" ht="15.75">
      <c r="B10" s="8" t="s">
        <v>9</v>
      </c>
      <c r="C10" s="8" t="s">
        <v>10</v>
      </c>
      <c r="D10" s="8" t="s">
        <v>11</v>
      </c>
      <c r="E10" s="3"/>
      <c r="F10" s="9" t="s">
        <v>9</v>
      </c>
      <c r="G10" s="16">
        <v>0</v>
      </c>
      <c r="H10" s="17">
        <v>6.999999999963916</v>
      </c>
      <c r="I10" s="17">
        <v>0</v>
      </c>
      <c r="J10" s="18"/>
    </row>
    <row r="11" spans="1:10" ht="15.75">
      <c r="A11" s="7" t="s">
        <v>12</v>
      </c>
      <c r="B11" s="16">
        <v>7</v>
      </c>
      <c r="C11" s="17">
        <v>0</v>
      </c>
      <c r="D11" s="17">
        <v>0</v>
      </c>
      <c r="E11" s="18"/>
      <c r="F11" s="9" t="s">
        <v>10</v>
      </c>
      <c r="G11" s="19">
        <v>0</v>
      </c>
      <c r="H11" s="4">
        <v>0</v>
      </c>
      <c r="I11" s="4">
        <v>0</v>
      </c>
      <c r="J11" s="18"/>
    </row>
    <row r="12" spans="1:10" ht="15.75">
      <c r="A12" s="7" t="s">
        <v>13</v>
      </c>
      <c r="B12" s="19">
        <v>0</v>
      </c>
      <c r="C12" s="4">
        <v>4.44088786333589E-16</v>
      </c>
      <c r="D12" s="4">
        <v>11.00000000053291</v>
      </c>
      <c r="E12" s="18"/>
      <c r="F12" s="9" t="s">
        <v>11</v>
      </c>
      <c r="G12" s="19">
        <v>6.000000000230928</v>
      </c>
      <c r="H12" s="4">
        <v>4.000000000184653</v>
      </c>
      <c r="I12" s="4">
        <v>4.000000000117329</v>
      </c>
      <c r="J12" s="18"/>
    </row>
    <row r="13" spans="1:10" ht="15.75">
      <c r="A13" s="5" t="s">
        <v>16</v>
      </c>
      <c r="B13" s="20"/>
      <c r="C13" s="20"/>
      <c r="D13" s="21">
        <v>3</v>
      </c>
      <c r="E13" s="3"/>
      <c r="F13" s="3"/>
      <c r="G13" s="20"/>
      <c r="H13" s="20"/>
      <c r="I13" s="20"/>
      <c r="J13" s="3"/>
    </row>
    <row r="14" spans="1:10" ht="15.75">
      <c r="A14" s="5" t="s">
        <v>17</v>
      </c>
      <c r="B14" s="3"/>
      <c r="C14" s="3"/>
      <c r="D14" s="9" t="str">
        <f>IF(D13&lt;=D15+0.00001,"&lt;=","Not &lt;=")</f>
        <v>&lt;=</v>
      </c>
      <c r="E14" s="3"/>
      <c r="F14" s="10" t="s">
        <v>18</v>
      </c>
      <c r="G14" s="3"/>
      <c r="H14" s="3"/>
      <c r="I14" s="3"/>
      <c r="J14" s="9" t="s">
        <v>19</v>
      </c>
    </row>
    <row r="15" spans="2:10" ht="15.75">
      <c r="B15" s="3"/>
      <c r="C15" s="3"/>
      <c r="D15" s="3">
        <v>3</v>
      </c>
      <c r="E15" s="3"/>
      <c r="F15" s="3"/>
      <c r="G15" s="8" t="s">
        <v>20</v>
      </c>
      <c r="H15" s="8" t="s">
        <v>21</v>
      </c>
      <c r="I15" s="8" t="s">
        <v>22</v>
      </c>
      <c r="J15" s="9" t="s">
        <v>23</v>
      </c>
    </row>
    <row r="16" spans="1:10" ht="15.75">
      <c r="A16" s="5" t="s">
        <v>3</v>
      </c>
      <c r="B16" s="26">
        <f>B24*J4+C24*J5+D24*J6</f>
        <v>165</v>
      </c>
      <c r="C16" s="3"/>
      <c r="F16" s="9" t="s">
        <v>12</v>
      </c>
      <c r="G16" s="3">
        <v>7</v>
      </c>
      <c r="H16" s="8" t="str">
        <f aca="true" t="shared" si="0" ref="H16:H23">IF(ABS(G16-I16)&lt;0.00001,"=","Not =")</f>
        <v>=</v>
      </c>
      <c r="I16" s="3">
        <f>SUM(B11:D11)</f>
        <v>7</v>
      </c>
      <c r="J16" s="3">
        <f aca="true" t="shared" si="1" ref="J16:J23">I16-G16</f>
        <v>0</v>
      </c>
    </row>
    <row r="17" spans="1:10" ht="15.75">
      <c r="A17" s="11" t="s">
        <v>24</v>
      </c>
      <c r="B17" s="26">
        <f>SUMPRODUCT(B11:D12,B5:D6)</f>
        <v>76.00000000266455</v>
      </c>
      <c r="C17" s="3"/>
      <c r="F17" s="9" t="s">
        <v>13</v>
      </c>
      <c r="G17" s="3">
        <v>14</v>
      </c>
      <c r="H17" s="8" t="str">
        <f t="shared" si="0"/>
        <v>=</v>
      </c>
      <c r="I17" s="3">
        <f>SUM(B12:D12)+D13</f>
        <v>14.00000000053291</v>
      </c>
      <c r="J17" s="3">
        <f t="shared" si="1"/>
        <v>5.329106045337539E-10</v>
      </c>
    </row>
    <row r="18" spans="1:10" ht="15.75">
      <c r="A18" s="5" t="s">
        <v>25</v>
      </c>
      <c r="B18" s="26">
        <f>SUMPRODUCT(G10:I12,G4:I6)</f>
        <v>299.00000000879834</v>
      </c>
      <c r="F18" s="9" t="s">
        <v>9</v>
      </c>
      <c r="G18" s="3">
        <f>SUM(B11:B12)</f>
        <v>7</v>
      </c>
      <c r="H18" s="8" t="str">
        <f t="shared" si="0"/>
        <v>=</v>
      </c>
      <c r="I18" s="3">
        <f>SUM(G10:I10)</f>
        <v>6.999999999963916</v>
      </c>
      <c r="J18" s="3">
        <f t="shared" si="1"/>
        <v>-3.608402465715699E-11</v>
      </c>
    </row>
    <row r="19" spans="6:10" ht="16.5" thickBot="1">
      <c r="F19" s="9" t="s">
        <v>10</v>
      </c>
      <c r="G19" s="3">
        <f>SUM(C11:C12)</f>
        <v>4.44088786333589E-16</v>
      </c>
      <c r="H19" s="8" t="str">
        <f t="shared" si="0"/>
        <v>=</v>
      </c>
      <c r="I19" s="3">
        <f>SUM(G11:I11)</f>
        <v>0</v>
      </c>
      <c r="J19" s="3">
        <f t="shared" si="1"/>
        <v>-4.44088786333589E-16</v>
      </c>
    </row>
    <row r="20" spans="1:10" ht="17.25" thickBot="1" thickTop="1">
      <c r="A20" s="11" t="s">
        <v>26</v>
      </c>
      <c r="B20" s="22">
        <f>SUM(B16:B18)</f>
        <v>540.0000000114628</v>
      </c>
      <c r="F20" s="9" t="s">
        <v>11</v>
      </c>
      <c r="G20" s="3">
        <f>SUM(D11:D13)</f>
        <v>14.00000000053291</v>
      </c>
      <c r="H20" s="8" t="str">
        <f t="shared" si="0"/>
        <v>=</v>
      </c>
      <c r="I20" s="3">
        <f>SUM(G12:I12)</f>
        <v>14.00000000053291</v>
      </c>
      <c r="J20" s="3">
        <f t="shared" si="1"/>
        <v>0</v>
      </c>
    </row>
    <row r="21" spans="6:10" ht="16.5" thickTop="1">
      <c r="F21" s="9" t="s">
        <v>5</v>
      </c>
      <c r="G21" s="3">
        <f>SUM(G10:G12)</f>
        <v>6.000000000230928</v>
      </c>
      <c r="H21" s="8" t="str">
        <f t="shared" si="0"/>
        <v>=</v>
      </c>
      <c r="I21" s="3">
        <v>6</v>
      </c>
      <c r="J21" s="3">
        <f t="shared" si="1"/>
        <v>-2.3092816547887196E-10</v>
      </c>
    </row>
    <row r="22" spans="1:10" ht="15.75">
      <c r="A22" s="11" t="s">
        <v>27</v>
      </c>
      <c r="B22" s="3"/>
      <c r="C22" s="3"/>
      <c r="D22" s="3"/>
      <c r="F22" s="9" t="s">
        <v>6</v>
      </c>
      <c r="G22" s="3">
        <f>SUM(H10:H12)</f>
        <v>11.00000000014857</v>
      </c>
      <c r="H22" s="8" t="str">
        <f t="shared" si="0"/>
        <v>=</v>
      </c>
      <c r="I22" s="3">
        <v>11</v>
      </c>
      <c r="J22" s="3">
        <f t="shared" si="1"/>
        <v>-1.4856915697691875E-10</v>
      </c>
    </row>
    <row r="23" spans="1:10" ht="15.75">
      <c r="A23" s="1"/>
      <c r="B23" s="8" t="s">
        <v>9</v>
      </c>
      <c r="C23" s="8" t="s">
        <v>10</v>
      </c>
      <c r="D23" s="8" t="s">
        <v>11</v>
      </c>
      <c r="E23" s="3"/>
      <c r="F23" s="9" t="s">
        <v>7</v>
      </c>
      <c r="G23" s="3">
        <f>SUM(I10:I12)</f>
        <v>4.000000000117329</v>
      </c>
      <c r="H23" s="8" t="str">
        <f t="shared" si="0"/>
        <v>=</v>
      </c>
      <c r="I23" s="3">
        <v>4</v>
      </c>
      <c r="J23" s="3">
        <f t="shared" si="1"/>
        <v>-1.1732925742080624E-10</v>
      </c>
    </row>
    <row r="24" spans="2:4" ht="15.75">
      <c r="B24" s="23">
        <v>1</v>
      </c>
      <c r="C24" s="24">
        <v>0</v>
      </c>
      <c r="D24" s="25">
        <v>1</v>
      </c>
    </row>
    <row r="25" spans="1:4" ht="15.75">
      <c r="A25" s="5" t="s">
        <v>28</v>
      </c>
      <c r="B25" s="3"/>
      <c r="C25" s="3"/>
      <c r="D25" s="3"/>
    </row>
    <row r="26" spans="1:5" ht="15.75">
      <c r="A26" s="5" t="s">
        <v>29</v>
      </c>
      <c r="B26" s="3">
        <f>B24*21-SUM(B11:B12)</f>
        <v>14</v>
      </c>
      <c r="C26" s="3">
        <f>C24*21-SUM(C11:C12)</f>
        <v>-4.44088786333589E-16</v>
      </c>
      <c r="D26" s="3">
        <f>D24*21-SUM(D11:D13)</f>
        <v>6.999999999467089</v>
      </c>
      <c r="E26" s="5" t="s">
        <v>30</v>
      </c>
    </row>
    <row r="27" spans="1:4" ht="15.75">
      <c r="A27" s="5" t="s">
        <v>31</v>
      </c>
      <c r="B27" s="3"/>
      <c r="C27" s="3"/>
      <c r="D27" s="3"/>
    </row>
  </sheetData>
  <printOptions/>
  <pageMargins left="0.4" right="0.4" top="0.333" bottom="0.333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