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ZA0" localSheetId="0">"Crystal Ball Data : Ver. 4.0.3"</definedName>
    <definedName name="ZA0A" localSheetId="0">4+107</definedName>
    <definedName name="ZA0C" localSheetId="0">6+132</definedName>
    <definedName name="ZA0D" localSheetId="0">0+0</definedName>
    <definedName name="ZA0F" localSheetId="0">1+104</definedName>
    <definedName name="ZA0T" localSheetId="0">125956295+0</definedName>
    <definedName name="ZA104" localSheetId="0">'Sheet1'!$C$10+"a1-Year Yield Change"+517+0+'Sheet1'!$C$9+0+0.001</definedName>
    <definedName name="ZA105" localSheetId="0">'Sheet1'!$D$10+"a5-Year Yield Change"+517+0+'Sheet1'!$D$9+0+0.0013</definedName>
    <definedName name="ZA106" localSheetId="0">'Sheet1'!$E$10+"a10-Year Yield Change"+517+0+'Sheet1'!$E$9+0+0.0012</definedName>
    <definedName name="ZA107" localSheetId="0">'Sheet1'!$F$10+"a30-Year Yield Change"+517+0+'Sheet1'!$F$9+0+0.001</definedName>
    <definedName name="ZC121" localSheetId="0">'Sheet1'!$D$10+'Sheet1'!$C$10+0+0.9</definedName>
    <definedName name="ZC124" localSheetId="0">'Sheet1'!$E$10+'Sheet1'!$C$10+0+0.8</definedName>
    <definedName name="ZC125" localSheetId="0">'Sheet1'!$E$10+'Sheet1'!$D$10+0+0.9</definedName>
    <definedName name="ZC130" localSheetId="0">'Sheet1'!$F$10+'Sheet1'!$C$10+0+0.7</definedName>
    <definedName name="ZC131" localSheetId="0">'Sheet1'!$F$10+'Sheet1'!$D$10+0+0.8</definedName>
    <definedName name="ZC132" localSheetId="0">'Sheet1'!$F$10+'Sheet1'!$E$10+0+0.9</definedName>
    <definedName name="ZF100" localSheetId="0">'Sheet1'!$B$17+"P&amp;L"+"million $"+513+513+441+99+64+378+518+1+12+"-"+"+"+2.6+50+2</definedName>
  </definedNames>
  <calcPr fullCalcOnLoad="1"/>
</workbook>
</file>

<file path=xl/sharedStrings.xml><?xml version="1.0" encoding="utf-8"?>
<sst xmlns="http://schemas.openxmlformats.org/spreadsheetml/2006/main" count="23" uniqueCount="16">
  <si>
    <t>PREMIER.XLS</t>
  </si>
  <si>
    <t>Premier's Daily VaR Simulation</t>
  </si>
  <si>
    <t>Today</t>
  </si>
  <si>
    <t xml:space="preserve">Year </t>
  </si>
  <si>
    <t>Yield</t>
  </si>
  <si>
    <t>Value</t>
  </si>
  <si>
    <t>Discount factor</t>
  </si>
  <si>
    <t>Bond 1</t>
  </si>
  <si>
    <t>Bond 2</t>
  </si>
  <si>
    <t>Bond 3</t>
  </si>
  <si>
    <t>Total</t>
  </si>
  <si>
    <t>Std dev of yield change</t>
  </si>
  <si>
    <t>Tomorrow</t>
  </si>
  <si>
    <t>Yield change</t>
  </si>
  <si>
    <t>P&amp;L</t>
  </si>
  <si>
    <t xml:space="preserve"> (in $million)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</si>
</sst>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%"/>
    <numFmt numFmtId="168" formatCode="0.0000"/>
    <numFmt numFmtId="169" formatCode="0.000"/>
    <numFmt numFmtId="170" formatCode="0.0"/>
    <numFmt numFmtId="171" formatCode="0.000%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lightGray">
        <fgColor indexed="12"/>
        <bgColor indexed="9"/>
      </patternFill>
    </fill>
    <fill>
      <patternFill patternType="lightGray">
        <fgColor indexed="10"/>
        <bgColor indexed="9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19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10" fontId="0" fillId="0" borderId="0" xfId="19" applyNumberFormat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0" fontId="0" fillId="0" borderId="0" xfId="19" applyNumberFormat="1" applyFill="1" applyAlignment="1">
      <alignment horizontal="right"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167" fontId="0" fillId="0" borderId="0" xfId="19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/>
    </xf>
    <xf numFmtId="10" fontId="1" fillId="2" borderId="0" xfId="19" applyNumberFormat="1" applyFont="1" applyFill="1" applyAlignment="1">
      <alignment/>
    </xf>
    <xf numFmtId="2" fontId="1" fillId="3" borderId="9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95" zoomScaleNormal="95" workbookViewId="0" topLeftCell="A1">
      <selection activeCell="C20" sqref="C20"/>
    </sheetView>
  </sheetViews>
  <sheetFormatPr defaultColWidth="9.140625" defaultRowHeight="12.75"/>
  <cols>
    <col min="9" max="9" width="5.8515625" style="0" customWidth="1"/>
  </cols>
  <sheetData>
    <row r="1" spans="1:3" ht="12.75">
      <c r="A1" t="s">
        <v>0</v>
      </c>
      <c r="C1" s="25" t="s">
        <v>1</v>
      </c>
    </row>
    <row r="2" spans="2:7" ht="12.75">
      <c r="B2" s="28" t="s">
        <v>2</v>
      </c>
      <c r="C2">
        <v>1</v>
      </c>
      <c r="D2">
        <v>5</v>
      </c>
      <c r="E2">
        <v>10</v>
      </c>
      <c r="F2">
        <v>30</v>
      </c>
      <c r="G2" s="14" t="s">
        <v>3</v>
      </c>
    </row>
    <row r="3" spans="3:7" ht="12.75">
      <c r="C3" s="2">
        <v>0.04</v>
      </c>
      <c r="D3" s="2">
        <v>0.05</v>
      </c>
      <c r="E3" s="2">
        <v>0.065</v>
      </c>
      <c r="F3" s="2">
        <v>0.08</v>
      </c>
      <c r="G3" s="14" t="s">
        <v>4</v>
      </c>
    </row>
    <row r="4" spans="2:7" ht="12.75">
      <c r="B4" s="1" t="s">
        <v>5</v>
      </c>
      <c r="C4" s="26">
        <f>1/(1+C3)^C2</f>
        <v>0.9615384615384615</v>
      </c>
      <c r="D4" s="26">
        <f>1/(1+D3)^D2</f>
        <v>0.783526166468459</v>
      </c>
      <c r="E4" s="26">
        <f>1/(1+E3)^E2</f>
        <v>0.5327260355205289</v>
      </c>
      <c r="F4" s="26">
        <f>1/(1+F3)^F2</f>
        <v>0.09937733254980123</v>
      </c>
      <c r="G4" t="s">
        <v>6</v>
      </c>
    </row>
    <row r="5" spans="1:10" ht="12.75">
      <c r="A5" s="1" t="s">
        <v>7</v>
      </c>
      <c r="B5" s="3">
        <f>SUMPRODUCT($C$4:$F$4,C5:F5)</f>
        <v>99.99999999999999</v>
      </c>
      <c r="C5" s="4">
        <v>104</v>
      </c>
      <c r="D5" s="5">
        <v>0</v>
      </c>
      <c r="E5" s="5">
        <v>0</v>
      </c>
      <c r="F5" s="18">
        <v>0</v>
      </c>
      <c r="I5" s="1"/>
      <c r="J5" s="27"/>
    </row>
    <row r="6" spans="1:9" ht="12.75">
      <c r="A6" s="1" t="s">
        <v>8</v>
      </c>
      <c r="B6" s="3">
        <f>SUMPRODUCT($C$4:$F$4,C6:F6)</f>
        <v>279.3327534270883</v>
      </c>
      <c r="C6" s="19">
        <v>20</v>
      </c>
      <c r="D6" s="17">
        <v>60</v>
      </c>
      <c r="E6" s="17">
        <v>400</v>
      </c>
      <c r="F6" s="20">
        <v>0</v>
      </c>
      <c r="I6" s="1"/>
    </row>
    <row r="7" spans="1:9" ht="12.75">
      <c r="A7" s="1" t="s">
        <v>9</v>
      </c>
      <c r="B7" s="3">
        <f>SUMPRODUCT($C$4:$F$4,C7:F7)</f>
        <v>96.69569960810674</v>
      </c>
      <c r="C7" s="21">
        <v>25</v>
      </c>
      <c r="D7" s="22">
        <v>25</v>
      </c>
      <c r="E7" s="22">
        <v>25</v>
      </c>
      <c r="F7" s="23">
        <v>400</v>
      </c>
      <c r="I7" s="1"/>
    </row>
    <row r="8" spans="1:9" ht="12.75">
      <c r="A8" s="1" t="s">
        <v>10</v>
      </c>
      <c r="B8" s="3">
        <f>SUM(B5:B7)</f>
        <v>476.028453035195</v>
      </c>
      <c r="I8" s="1"/>
    </row>
    <row r="9" spans="1:9" ht="12.75">
      <c r="A9" s="1"/>
      <c r="B9" s="3"/>
      <c r="C9" s="15">
        <v>0.001</v>
      </c>
      <c r="D9" s="15">
        <v>0.0013</v>
      </c>
      <c r="E9" s="15">
        <v>0.0012</v>
      </c>
      <c r="F9" s="15">
        <v>0.001</v>
      </c>
      <c r="G9" t="s">
        <v>11</v>
      </c>
      <c r="I9" s="1"/>
    </row>
    <row r="10" spans="1:9" ht="12.75">
      <c r="A10" s="1"/>
      <c r="B10" s="28" t="s">
        <v>12</v>
      </c>
      <c r="C10" s="30">
        <v>-0.0007</v>
      </c>
      <c r="D10" s="30">
        <v>-0.0001</v>
      </c>
      <c r="E10" s="30">
        <v>-0.0004</v>
      </c>
      <c r="F10" s="30">
        <v>-0.0002</v>
      </c>
      <c r="G10" t="s">
        <v>13</v>
      </c>
      <c r="I10" s="1"/>
    </row>
    <row r="11" spans="1:9" ht="12.75">
      <c r="A11" s="15"/>
      <c r="C11" s="24">
        <f>C3+C10</f>
        <v>0.0393</v>
      </c>
      <c r="D11" s="24">
        <f>D3+D10</f>
        <v>0.0499</v>
      </c>
      <c r="E11" s="24">
        <f>E3+E10</f>
        <v>0.0646</v>
      </c>
      <c r="F11" s="24">
        <f>F3+F10</f>
        <v>0.0798</v>
      </c>
      <c r="G11" s="14" t="s">
        <v>4</v>
      </c>
      <c r="I11" s="3"/>
    </row>
    <row r="12" spans="2:9" ht="12.75">
      <c r="B12" s="1" t="s">
        <v>5</v>
      </c>
      <c r="C12" s="26">
        <f>1/(1+C11)^C2</f>
        <v>0.9621860867891852</v>
      </c>
      <c r="D12" s="26">
        <f>1/(1+D11)^D2</f>
        <v>0.7838993807926705</v>
      </c>
      <c r="E12" s="26">
        <f>1/(1+E11)^E2</f>
        <v>0.5347310239064527</v>
      </c>
      <c r="F12" s="26">
        <f>1/(1+F11)^F2</f>
        <v>0.09993101669768382</v>
      </c>
      <c r="G12" t="s">
        <v>6</v>
      </c>
      <c r="I12" s="3"/>
    </row>
    <row r="13" spans="1:9" ht="12.75">
      <c r="A13" s="1" t="s">
        <v>7</v>
      </c>
      <c r="B13" s="3">
        <f>SUMPRODUCT($C$12:$F$12,C13:F13)</f>
        <v>100.06735302607525</v>
      </c>
      <c r="C13" s="16">
        <f aca="true" t="shared" si="0" ref="C13:F15">C5</f>
        <v>104</v>
      </c>
      <c r="D13" s="5">
        <f t="shared" si="0"/>
        <v>0</v>
      </c>
      <c r="E13" s="6">
        <f t="shared" si="0"/>
        <v>0</v>
      </c>
      <c r="F13" s="7">
        <f t="shared" si="0"/>
        <v>0</v>
      </c>
      <c r="G13" s="15"/>
      <c r="I13" s="3"/>
    </row>
    <row r="14" spans="1:7" ht="12.75">
      <c r="A14" s="1" t="s">
        <v>8</v>
      </c>
      <c r="B14" s="3">
        <f>SUMPRODUCT($C$12:$F$12,C14:F14)</f>
        <v>280.17009414592496</v>
      </c>
      <c r="C14" s="8">
        <f t="shared" si="0"/>
        <v>20</v>
      </c>
      <c r="D14" s="9">
        <f t="shared" si="0"/>
        <v>60</v>
      </c>
      <c r="E14" s="9">
        <f t="shared" si="0"/>
        <v>400</v>
      </c>
      <c r="F14" s="10">
        <f t="shared" si="0"/>
        <v>0</v>
      </c>
      <c r="G14" s="15"/>
    </row>
    <row r="15" spans="1:7" ht="12.75">
      <c r="A15" s="1" t="s">
        <v>9</v>
      </c>
      <c r="B15" s="3">
        <f>SUMPRODUCT($C$12:$F$12,C15:F15)</f>
        <v>96.99281896628125</v>
      </c>
      <c r="C15" s="11">
        <f t="shared" si="0"/>
        <v>25</v>
      </c>
      <c r="D15" s="12">
        <f t="shared" si="0"/>
        <v>25</v>
      </c>
      <c r="E15" s="12">
        <f t="shared" si="0"/>
        <v>25</v>
      </c>
      <c r="F15" s="13">
        <f t="shared" si="0"/>
        <v>400</v>
      </c>
      <c r="G15" s="15"/>
    </row>
    <row r="16" spans="1:2" ht="13.5" thickBot="1">
      <c r="A16" s="1" t="s">
        <v>10</v>
      </c>
      <c r="B16" s="3">
        <f>SUM(B13:B15)</f>
        <v>477.2302661382814</v>
      </c>
    </row>
    <row r="17" spans="1:3" ht="14.25" thickBot="1" thickTop="1">
      <c r="A17" s="1" t="s">
        <v>14</v>
      </c>
      <c r="B17" s="31">
        <f>B16-B8</f>
        <v>1.2018131030864083</v>
      </c>
      <c r="C17" s="29" t="s">
        <v>15</v>
      </c>
    </row>
    <row r="18" ht="13.5" thickTop="1"/>
  </sheetData>
  <printOptions headings="1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Broadie</dc:creator>
  <cp:keywords/>
  <dc:description/>
  <cp:lastModifiedBy>Julien Bramel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